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16260" windowHeight="579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17" i="1" l="1"/>
  <c r="G17" i="1"/>
  <c r="E17" i="1"/>
  <c r="C17" i="1"/>
  <c r="J16" i="1"/>
  <c r="G16" i="1"/>
  <c r="E16" i="1"/>
  <c r="Z16" i="1" s="1"/>
  <c r="AA16" i="1" s="1"/>
  <c r="C16" i="1"/>
  <c r="J15" i="1"/>
  <c r="G15" i="1"/>
  <c r="E15" i="1"/>
  <c r="E12" i="1" s="1"/>
  <c r="C15" i="1"/>
  <c r="Z14" i="1"/>
  <c r="AA14" i="1" s="1"/>
  <c r="J14" i="1"/>
  <c r="G14" i="1"/>
  <c r="E14" i="1"/>
  <c r="C14" i="1"/>
  <c r="J13" i="1"/>
  <c r="Z13" i="1" s="1"/>
  <c r="G13" i="1"/>
  <c r="E13" i="1"/>
  <c r="C13" i="1"/>
  <c r="J10" i="1"/>
  <c r="Z10" i="1" s="1"/>
  <c r="AA10" i="1" s="1"/>
  <c r="G10" i="1"/>
  <c r="E10" i="1"/>
  <c r="C10" i="1"/>
  <c r="W9" i="1"/>
  <c r="U9" i="1"/>
  <c r="S9" i="1"/>
  <c r="R9" i="1"/>
  <c r="O9" i="1"/>
  <c r="M9" i="1"/>
  <c r="K9" i="1"/>
  <c r="J9" i="1"/>
  <c r="G9" i="1"/>
  <c r="E9" i="1"/>
  <c r="E6" i="1" s="1"/>
  <c r="E19" i="1" s="1"/>
  <c r="C9" i="1"/>
  <c r="B9" i="1"/>
  <c r="W8" i="1"/>
  <c r="U8" i="1"/>
  <c r="S8" i="1"/>
  <c r="R8" i="1"/>
  <c r="O8" i="1"/>
  <c r="M8" i="1"/>
  <c r="K8" i="1"/>
  <c r="J8" i="1"/>
  <c r="G8" i="1"/>
  <c r="E8" i="1"/>
  <c r="C8" i="1"/>
  <c r="B8" i="1"/>
  <c r="W7" i="1"/>
  <c r="U7" i="1"/>
  <c r="S7" i="1"/>
  <c r="R7" i="1"/>
  <c r="T7" i="1" s="1"/>
  <c r="O7" i="1"/>
  <c r="N7" i="1"/>
  <c r="M7" i="1"/>
  <c r="K7" i="1"/>
  <c r="J7" i="1"/>
  <c r="G7" i="1"/>
  <c r="E7" i="1"/>
  <c r="C7" i="1"/>
  <c r="C6" i="1" s="1"/>
  <c r="B7" i="1"/>
  <c r="X7" i="1" l="1"/>
  <c r="H10" i="1"/>
  <c r="B6" i="1"/>
  <c r="B19" i="1" s="1"/>
  <c r="L7" i="1"/>
  <c r="P7" i="1"/>
  <c r="F10" i="1"/>
  <c r="H8" i="1"/>
  <c r="Z7" i="1"/>
  <c r="L8" i="1"/>
  <c r="P8" i="1"/>
  <c r="F9" i="1"/>
  <c r="G6" i="1"/>
  <c r="H7" i="1"/>
  <c r="V8" i="1"/>
  <c r="N9" i="1"/>
  <c r="V9" i="1"/>
  <c r="Z15" i="1"/>
  <c r="AA15" i="1" s="1"/>
  <c r="Z17" i="1"/>
  <c r="AA17" i="1" s="1"/>
  <c r="AA7" i="1"/>
  <c r="D9" i="1"/>
  <c r="F13" i="1"/>
  <c r="F16" i="1"/>
  <c r="F14" i="1"/>
  <c r="F17" i="1"/>
  <c r="AA13" i="1"/>
  <c r="G19" i="1"/>
  <c r="D8" i="1"/>
  <c r="D10" i="1"/>
  <c r="D7" i="1"/>
  <c r="V7" i="1"/>
  <c r="N8" i="1"/>
  <c r="X9" i="1"/>
  <c r="G12" i="1"/>
  <c r="H15" i="1" s="1"/>
  <c r="F8" i="1"/>
  <c r="X8" i="1"/>
  <c r="P9" i="1"/>
  <c r="Z9" i="1"/>
  <c r="AA9" i="1" s="1"/>
  <c r="F7" i="1"/>
  <c r="Z8" i="1"/>
  <c r="AA8" i="1" s="1"/>
  <c r="H9" i="1"/>
  <c r="F15" i="1"/>
  <c r="T9" i="1"/>
  <c r="C12" i="1"/>
  <c r="D13" i="1" s="1"/>
  <c r="T8" i="1"/>
  <c r="L9" i="1"/>
  <c r="C19" i="1" l="1"/>
  <c r="H6" i="1"/>
  <c r="AA12" i="1"/>
  <c r="H13" i="1"/>
  <c r="AA6" i="1"/>
  <c r="AA19" i="1" s="1"/>
  <c r="AB12" i="1" s="1"/>
  <c r="D17" i="1"/>
  <c r="Z12" i="1"/>
  <c r="H17" i="1"/>
  <c r="D15" i="1"/>
  <c r="F12" i="1"/>
  <c r="F6" i="1"/>
  <c r="D6" i="1"/>
  <c r="H16" i="1"/>
  <c r="H12" i="1" s="1"/>
  <c r="H14" i="1"/>
  <c r="D14" i="1"/>
  <c r="D12" i="1" s="1"/>
  <c r="D16" i="1"/>
  <c r="Z6" i="1"/>
  <c r="Z19" i="1" s="1"/>
  <c r="AB6" i="1" l="1"/>
</calcChain>
</file>

<file path=xl/sharedStrings.xml><?xml version="1.0" encoding="utf-8"?>
<sst xmlns="http://schemas.openxmlformats.org/spreadsheetml/2006/main" count="32" uniqueCount="30">
  <si>
    <t>Έτος αναφοράς:</t>
  </si>
  <si>
    <t>2011-2012</t>
  </si>
  <si>
    <t>2015-2016</t>
  </si>
  <si>
    <t>Βαθμίδα</t>
  </si>
  <si>
    <r>
      <t xml:space="preserve">
</t>
    </r>
    <r>
      <rPr>
        <b/>
        <u/>
        <sz val="7"/>
        <color indexed="10"/>
        <rFont val="Calibri"/>
        <family val="2"/>
        <charset val="161"/>
      </rPr>
      <t>Πιστοποιημένε</t>
    </r>
    <r>
      <rPr>
        <b/>
        <sz val="7"/>
        <color indexed="10"/>
        <rFont val="Calibri"/>
        <family val="2"/>
        <charset val="161"/>
      </rPr>
      <t>ς</t>
    </r>
    <r>
      <rPr>
        <b/>
        <sz val="7"/>
        <color indexed="8"/>
        <rFont val="Calibri"/>
        <family val="2"/>
        <charset val="161"/>
      </rPr>
      <t xml:space="preserve"> μονάδες
στο Υπουργείο ΠΑΙΔΕΙΑΣ (N.4093)</t>
    </r>
  </si>
  <si>
    <r>
      <t xml:space="preserve">
Μονάδες που </t>
    </r>
    <r>
      <rPr>
        <b/>
        <u/>
        <sz val="7"/>
        <color indexed="10"/>
        <rFont val="Calibri"/>
        <family val="2"/>
        <charset val="161"/>
      </rPr>
      <t>δήλωσαν</t>
    </r>
    <r>
      <rPr>
        <b/>
        <sz val="7"/>
        <color indexed="8"/>
        <rFont val="Calibri"/>
        <family val="2"/>
        <charset val="161"/>
      </rPr>
      <t xml:space="preserve"> δίδακτρα στη ΓΓ Εμπορίου του ΥΠΑΝ</t>
    </r>
  </si>
  <si>
    <r>
      <t xml:space="preserve">
Σύνολο </t>
    </r>
    <r>
      <rPr>
        <b/>
        <u/>
        <sz val="7"/>
        <color indexed="10"/>
        <rFont val="Calibri"/>
        <family val="2"/>
        <charset val="161"/>
      </rPr>
      <t>Μαθητών</t>
    </r>
    <r>
      <rPr>
        <b/>
        <sz val="7"/>
        <color indexed="10"/>
        <rFont val="Calibri"/>
        <family val="2"/>
        <charset val="161"/>
      </rPr>
      <t xml:space="preserve"> </t>
    </r>
    <r>
      <rPr>
        <b/>
        <sz val="7"/>
        <color indexed="8"/>
        <rFont val="Calibri"/>
        <family val="2"/>
        <charset val="161"/>
      </rPr>
      <t xml:space="preserve">
</t>
    </r>
    <r>
      <rPr>
        <b/>
        <sz val="6"/>
        <color indexed="8"/>
        <rFont val="Calibri"/>
        <family val="2"/>
        <charset val="161"/>
      </rPr>
      <t xml:space="preserve">αναγωγή στο σύνολο των μονάδων
</t>
    </r>
    <r>
      <rPr>
        <b/>
        <sz val="7"/>
        <color indexed="8"/>
        <rFont val="Calibri"/>
        <family val="2"/>
        <charset val="161"/>
      </rPr>
      <t xml:space="preserve">
</t>
    </r>
    <r>
      <rPr>
        <b/>
        <sz val="5"/>
        <color indexed="8"/>
        <rFont val="Calibri"/>
        <family val="2"/>
        <charset val="161"/>
      </rPr>
      <t>(Πηγή Υπ. Παιδείας)</t>
    </r>
  </si>
  <si>
    <r>
      <t xml:space="preserve">
Σύνολο </t>
    </r>
    <r>
      <rPr>
        <b/>
        <u/>
        <sz val="7"/>
        <color indexed="10"/>
        <rFont val="Calibri"/>
        <family val="2"/>
        <charset val="161"/>
      </rPr>
      <t>Εκπαιδευτικών</t>
    </r>
    <r>
      <rPr>
        <b/>
        <u/>
        <sz val="7"/>
        <color indexed="8"/>
        <rFont val="Calibri"/>
        <family val="2"/>
        <charset val="161"/>
      </rPr>
      <t xml:space="preserve">
</t>
    </r>
    <r>
      <rPr>
        <b/>
        <sz val="7"/>
        <color indexed="8"/>
        <rFont val="Calibri"/>
        <family val="2"/>
        <charset val="161"/>
      </rPr>
      <t xml:space="preserve">
</t>
    </r>
    <r>
      <rPr>
        <b/>
        <sz val="6"/>
        <color indexed="8"/>
        <rFont val="Calibri"/>
        <family val="2"/>
        <charset val="161"/>
      </rPr>
      <t xml:space="preserve">αναγωγή στο σύνολο των μονάδων
</t>
    </r>
    <r>
      <rPr>
        <b/>
        <sz val="7"/>
        <color indexed="8"/>
        <rFont val="Calibri"/>
        <family val="2"/>
        <charset val="161"/>
      </rPr>
      <t xml:space="preserve">
</t>
    </r>
    <r>
      <rPr>
        <b/>
        <sz val="5"/>
        <color indexed="8"/>
        <rFont val="Calibri"/>
        <family val="2"/>
        <charset val="161"/>
      </rPr>
      <t>(Πηγή Υπ. Παιδείας)</t>
    </r>
  </si>
  <si>
    <r>
      <t xml:space="preserve">
</t>
    </r>
    <r>
      <rPr>
        <b/>
        <u/>
        <sz val="7"/>
        <color indexed="10"/>
        <rFont val="Calibri"/>
        <family val="2"/>
        <charset val="161"/>
      </rPr>
      <t>Μέση Τιμή</t>
    </r>
    <r>
      <rPr>
        <b/>
        <sz val="7"/>
        <color indexed="8"/>
        <rFont val="Calibri"/>
        <family val="2"/>
        <charset val="161"/>
      </rPr>
      <t xml:space="preserve"> διδάκτρων βασικού προγράμματος</t>
    </r>
  </si>
  <si>
    <r>
      <t xml:space="preserve">
Μέσο δίδακτρο βασικού προγράμματος του </t>
    </r>
    <r>
      <rPr>
        <b/>
        <u/>
        <sz val="7"/>
        <color indexed="10"/>
        <rFont val="Calibri"/>
        <family val="2"/>
        <charset val="161"/>
      </rPr>
      <t>bottom25%</t>
    </r>
    <r>
      <rPr>
        <b/>
        <sz val="7"/>
        <color indexed="8"/>
        <rFont val="Calibri"/>
        <family val="2"/>
        <charset val="161"/>
      </rPr>
      <t xml:space="preserve"> των μονάδων</t>
    </r>
  </si>
  <si>
    <r>
      <t xml:space="preserve">
</t>
    </r>
    <r>
      <rPr>
        <b/>
        <u/>
        <sz val="7"/>
        <color indexed="10"/>
        <rFont val="Calibri"/>
        <family val="2"/>
        <charset val="161"/>
      </rPr>
      <t>Διάμεσος</t>
    </r>
    <r>
      <rPr>
        <b/>
        <sz val="7"/>
        <color indexed="8"/>
        <rFont val="Calibri"/>
        <family val="2"/>
        <charset val="161"/>
      </rPr>
      <t xml:space="preserve"> διδάκτρων βασικού προγράμματος</t>
    </r>
  </si>
  <si>
    <r>
      <t xml:space="preserve">
Μέσο δίδακτρο βασικού προγράμματος του </t>
    </r>
    <r>
      <rPr>
        <b/>
        <u/>
        <sz val="7"/>
        <color indexed="10"/>
        <rFont val="Calibri"/>
        <family val="2"/>
        <charset val="161"/>
      </rPr>
      <t>top25%</t>
    </r>
    <r>
      <rPr>
        <b/>
        <sz val="7"/>
        <color indexed="8"/>
        <rFont val="Calibri"/>
        <family val="2"/>
        <charset val="161"/>
      </rPr>
      <t xml:space="preserve"> των μονάδων</t>
    </r>
  </si>
  <si>
    <r>
      <t xml:space="preserve">
</t>
    </r>
    <r>
      <rPr>
        <b/>
        <u/>
        <sz val="7"/>
        <color indexed="10"/>
        <rFont val="Calibri"/>
        <family val="2"/>
        <charset val="161"/>
      </rPr>
      <t>Μέση Τιμή</t>
    </r>
    <r>
      <rPr>
        <b/>
        <sz val="7"/>
        <color indexed="8"/>
        <rFont val="Calibri"/>
        <family val="2"/>
        <charset val="161"/>
      </rPr>
      <t xml:space="preserve"> διδάκτρων υποχρεωτικού προγράμματος με ενσωματωμένη μεταφορά μαθητών</t>
    </r>
  </si>
  <si>
    <r>
      <t xml:space="preserve">
Μέσο δίδακτρο υποχρεωτικού προγράμματος με ενσωματωμένη μεταφορά μαθητών του </t>
    </r>
    <r>
      <rPr>
        <b/>
        <u/>
        <sz val="7"/>
        <color indexed="10"/>
        <rFont val="Calibri"/>
        <family val="2"/>
        <charset val="161"/>
      </rPr>
      <t>bottom25%</t>
    </r>
    <r>
      <rPr>
        <b/>
        <u/>
        <sz val="7"/>
        <color indexed="8"/>
        <rFont val="Calibri"/>
        <family val="2"/>
        <charset val="161"/>
      </rPr>
      <t xml:space="preserve"> </t>
    </r>
    <r>
      <rPr>
        <b/>
        <sz val="7"/>
        <color indexed="8"/>
        <rFont val="Calibri"/>
        <family val="2"/>
        <charset val="161"/>
      </rPr>
      <t>των μονάδων</t>
    </r>
  </si>
  <si>
    <r>
      <t xml:space="preserve">
</t>
    </r>
    <r>
      <rPr>
        <b/>
        <u/>
        <sz val="7"/>
        <color indexed="10"/>
        <rFont val="Calibri"/>
        <family val="2"/>
        <charset val="161"/>
      </rPr>
      <t>Διάμεσος</t>
    </r>
    <r>
      <rPr>
        <b/>
        <sz val="7"/>
        <color indexed="8"/>
        <rFont val="Calibri"/>
        <family val="2"/>
        <charset val="161"/>
      </rPr>
      <t xml:space="preserve"> διδάκτρων  υποχρεωτικού προγράμματος με ενσωματωμένη μεταφορά μαθητών</t>
    </r>
  </si>
  <si>
    <r>
      <t xml:space="preserve">
Μέσο δίδακτρο υποχρεωτικού προγράμματος με ενσωματωμένη μεταφορά μαθητών του </t>
    </r>
    <r>
      <rPr>
        <b/>
        <u/>
        <sz val="7"/>
        <color indexed="10"/>
        <rFont val="Calibri"/>
        <family val="2"/>
        <charset val="161"/>
      </rPr>
      <t>top25%</t>
    </r>
    <r>
      <rPr>
        <b/>
        <u/>
        <sz val="7"/>
        <color indexed="8"/>
        <rFont val="Calibri"/>
        <family val="2"/>
        <charset val="161"/>
      </rPr>
      <t xml:space="preserve"> </t>
    </r>
    <r>
      <rPr>
        <b/>
        <sz val="7"/>
        <color indexed="8"/>
        <rFont val="Calibri"/>
        <family val="2"/>
        <charset val="161"/>
      </rPr>
      <t>των μονάδων</t>
    </r>
  </si>
  <si>
    <r>
      <t>Εκτιμώμενες</t>
    </r>
    <r>
      <rPr>
        <b/>
        <sz val="7"/>
        <color indexed="10"/>
        <rFont val="Calibri"/>
        <family val="2"/>
        <charset val="161"/>
      </rPr>
      <t xml:space="preserve"> </t>
    </r>
    <r>
      <rPr>
        <b/>
        <u/>
        <sz val="7"/>
        <color indexed="10"/>
        <rFont val="Calibri"/>
        <family val="2"/>
        <charset val="161"/>
      </rPr>
      <t>ΕΙΣΡΟΕΣ</t>
    </r>
    <r>
      <rPr>
        <b/>
        <sz val="7"/>
        <color indexed="8"/>
        <rFont val="Calibri"/>
        <family val="2"/>
        <charset val="161"/>
      </rPr>
      <t xml:space="preserve"> υποχρεωτικού προγράμματος με ενσωματωμένη αναλογική μεταφορά μαθητών</t>
    </r>
  </si>
  <si>
    <r>
      <t xml:space="preserve">Επιβάρυνση με </t>
    </r>
    <r>
      <rPr>
        <b/>
        <sz val="7"/>
        <color indexed="10"/>
        <rFont val="Calibri"/>
        <family val="2"/>
        <charset val="161"/>
      </rPr>
      <t>ΦΠΑ 23%</t>
    </r>
  </si>
  <si>
    <t>(Α) Τυπική εκπαίδευση:</t>
  </si>
  <si>
    <t>Νηπιαγωγεία</t>
  </si>
  <si>
    <t>Δημοτικά σχολεία</t>
  </si>
  <si>
    <t>Γυμνάσια-Λύκεια</t>
  </si>
  <si>
    <t>Ι.Ε.Κ.</t>
  </si>
  <si>
    <t>(Β) Μη τυπική εκπαίδευση:</t>
  </si>
  <si>
    <t>Βρεφονηπιακοί &amp; Παιδικοί σταθμοί</t>
  </si>
  <si>
    <t>Κέντρα Ξένων Γλωσσών</t>
  </si>
  <si>
    <t>Φροντιστήρια ΔΕΥΤΕΡΟΒΑΘΜΙΑΣ</t>
  </si>
  <si>
    <t>Φροντιστήρια ΤΡΙΤΟΒΑΘΜΙΑΣ</t>
  </si>
  <si>
    <t>Εργαστήρια Ελευθέρων Σπουδών</t>
  </si>
  <si>
    <r>
      <t xml:space="preserve">ΓΕΝΙΚΟ ΣΥΝΟΛΟ
</t>
    </r>
    <r>
      <rPr>
        <b/>
        <u/>
        <sz val="8"/>
        <color indexed="8"/>
        <rFont val="Calibri"/>
        <family val="2"/>
        <charset val="161"/>
      </rPr>
      <t>ΙΔΙΩΤΙΚΟΥ ΤΟΜΕΑ</t>
    </r>
    <r>
      <rPr>
        <b/>
        <sz val="8"/>
        <color indexed="8"/>
        <rFont val="Calibri"/>
        <family val="2"/>
        <charset val="161"/>
      </rPr>
      <t xml:space="preserve"> εκπαιδευσης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</si>
</sst>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\ &quot;€&quot;"/>
  </numFmts>
  <fonts count="2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i/>
      <u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charset val="161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charset val="161"/>
      <scheme val="minor"/>
    </font>
    <font>
      <b/>
      <u/>
      <sz val="7"/>
      <color indexed="10"/>
      <name val="Calibri"/>
      <family val="2"/>
      <charset val="161"/>
    </font>
    <font>
      <b/>
      <sz val="7"/>
      <color indexed="10"/>
      <name val="Calibri"/>
      <family val="2"/>
      <charset val="161"/>
    </font>
    <font>
      <b/>
      <sz val="7"/>
      <color indexed="8"/>
      <name val="Calibri"/>
      <family val="2"/>
      <charset val="161"/>
    </font>
    <font>
      <b/>
      <sz val="6"/>
      <color indexed="8"/>
      <name val="Calibri"/>
      <family val="2"/>
      <charset val="161"/>
    </font>
    <font>
      <b/>
      <sz val="5"/>
      <color indexed="8"/>
      <name val="Calibri"/>
      <family val="2"/>
      <charset val="161"/>
    </font>
    <font>
      <b/>
      <u/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</font>
    <font>
      <b/>
      <sz val="8"/>
      <color rgb="FFFF0000"/>
      <name val="Calibri"/>
      <family val="2"/>
      <scheme val="minor"/>
    </font>
    <font>
      <b/>
      <sz val="5"/>
      <color theme="1"/>
      <name val="Calibri"/>
      <family val="2"/>
      <charset val="161"/>
      <scheme val="minor"/>
    </font>
    <font>
      <b/>
      <sz val="5"/>
      <color rgb="FFFF0000"/>
      <name val="Calibri"/>
      <family val="2"/>
      <scheme val="minor"/>
    </font>
    <font>
      <b/>
      <u/>
      <sz val="8"/>
      <color theme="1"/>
      <name val="Calibri"/>
      <family val="2"/>
      <charset val="161"/>
      <scheme val="minor"/>
    </font>
    <font>
      <b/>
      <sz val="6"/>
      <color rgb="FFFF0000"/>
      <name val="Calibri"/>
      <family val="2"/>
      <charset val="161"/>
      <scheme val="minor"/>
    </font>
    <font>
      <b/>
      <u/>
      <sz val="8"/>
      <color rgb="FFFF0000"/>
      <name val="Calibri"/>
      <family val="2"/>
      <charset val="161"/>
      <scheme val="minor"/>
    </font>
    <font>
      <u/>
      <sz val="8"/>
      <color theme="1"/>
      <name val="Calibri"/>
      <family val="2"/>
      <scheme val="minor"/>
    </font>
    <font>
      <b/>
      <sz val="8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u/>
      <sz val="8"/>
      <color theme="1"/>
      <name val="Calibri"/>
      <family val="2"/>
      <charset val="161"/>
      <scheme val="minor"/>
    </font>
    <font>
      <b/>
      <u/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3" fontId="17" fillId="4" borderId="1" xfId="0" applyNumberFormat="1" applyFont="1" applyFill="1" applyBorder="1" applyAlignment="1">
      <alignment vertical="center" wrapText="1"/>
    </xf>
    <xf numFmtId="164" fontId="18" fillId="4" borderId="4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65" fontId="17" fillId="4" borderId="1" xfId="0" applyNumberFormat="1" applyFont="1" applyFill="1" applyBorder="1" applyAlignment="1">
      <alignment vertical="center" wrapText="1"/>
    </xf>
    <xf numFmtId="165" fontId="19" fillId="4" borderId="1" xfId="0" applyNumberFormat="1" applyFont="1" applyFill="1" applyBorder="1" applyAlignment="1">
      <alignment vertical="center" wrapText="1"/>
    </xf>
    <xf numFmtId="164" fontId="14" fillId="0" borderId="0" xfId="1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 wrapText="1"/>
    </xf>
    <xf numFmtId="164" fontId="18" fillId="5" borderId="4" xfId="1" applyNumberFormat="1" applyFont="1" applyFill="1" applyBorder="1" applyAlignment="1">
      <alignment horizontal="right" vertical="center" wrapText="1"/>
    </xf>
    <xf numFmtId="164" fontId="18" fillId="0" borderId="4" xfId="1" applyNumberFormat="1" applyFont="1" applyFill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6" fillId="6" borderId="4" xfId="0" applyNumberFormat="1" applyFont="1" applyFill="1" applyBorder="1" applyAlignment="1">
      <alignment horizontal="center" vertical="center" wrapText="1"/>
    </xf>
    <xf numFmtId="165" fontId="20" fillId="0" borderId="4" xfId="0" applyNumberFormat="1" applyFont="1" applyBorder="1" applyAlignment="1">
      <alignment horizontal="center" vertical="center" wrapText="1"/>
    </xf>
    <xf numFmtId="165" fontId="21" fillId="5" borderId="4" xfId="0" applyNumberFormat="1" applyFont="1" applyFill="1" applyBorder="1" applyAlignment="1">
      <alignment vertical="center" wrapText="1"/>
    </xf>
    <xf numFmtId="165" fontId="22" fillId="5" borderId="4" xfId="0" applyNumberFormat="1" applyFont="1" applyFill="1" applyBorder="1" applyAlignment="1">
      <alignment vertical="center" wrapText="1"/>
    </xf>
    <xf numFmtId="165" fontId="2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165" fontId="6" fillId="4" borderId="0" xfId="0" applyNumberFormat="1" applyFont="1" applyFill="1" applyAlignment="1">
      <alignment vertical="center" wrapText="1"/>
    </xf>
    <xf numFmtId="165" fontId="22" fillId="4" borderId="0" xfId="0" applyNumberFormat="1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ikos.gr/Downloads/&#916;&#921;&#916;%202015-16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ίνακας 1"/>
      <sheetName val="SYNOLO ID EKP"/>
      <sheetName val="ΝΗΠ-ΑΤΤ"/>
      <sheetName val="ΝΗΠ-ΠΕΡΙΦ"/>
      <sheetName val="ΝΗΠ (SYN))"/>
      <sheetName val="Δραστηρ ΝΗΠ"/>
      <sheetName val="ΔΗΜ- ΑΤΤΙΚΗΣ"/>
      <sheetName val="ΔΗΜΟΤΙΚΑ ΠΕΡΙΦ"/>
      <sheetName val="ΔΗΜ (SYN)"/>
      <sheetName val="Δραστηρ ΔΗΜ"/>
      <sheetName val="GYMN-ATT"/>
      <sheetName val="GYMN- PERIF"/>
      <sheetName val="GYMN (SYN)"/>
      <sheetName val="Φύλλο1"/>
      <sheetName val="Φύλλο2"/>
      <sheetName val="Φύλλο3"/>
      <sheetName val="Δραστηρ GYMN"/>
    </sheetNames>
    <sheetDataSet>
      <sheetData sheetId="0"/>
      <sheetData sheetId="1">
        <row r="12">
          <cell r="D12">
            <v>683</v>
          </cell>
          <cell r="G12">
            <v>19409</v>
          </cell>
          <cell r="H12">
            <v>921</v>
          </cell>
        </row>
        <row r="13">
          <cell r="D13">
            <v>409</v>
          </cell>
          <cell r="O13">
            <v>3752.9589551282052</v>
          </cell>
          <cell r="U13">
            <v>4200</v>
          </cell>
        </row>
        <row r="23">
          <cell r="D23">
            <v>167</v>
          </cell>
          <cell r="G23">
            <v>40635</v>
          </cell>
          <cell r="H23">
            <v>4156.4166666666661</v>
          </cell>
        </row>
        <row r="24">
          <cell r="D24">
            <v>140</v>
          </cell>
          <cell r="O24">
            <v>4270.8297311624383</v>
          </cell>
          <cell r="U24">
            <v>4722.3535714285717</v>
          </cell>
        </row>
        <row r="34">
          <cell r="D34">
            <v>108</v>
          </cell>
          <cell r="G34">
            <v>33589</v>
          </cell>
          <cell r="H34">
            <v>4505</v>
          </cell>
        </row>
        <row r="35">
          <cell r="D35">
            <v>99</v>
          </cell>
          <cell r="O35">
            <v>5063.8441538188872</v>
          </cell>
          <cell r="U35">
            <v>5546.0707070707067</v>
          </cell>
        </row>
        <row r="56">
          <cell r="D56">
            <v>636</v>
          </cell>
          <cell r="G56">
            <v>20352</v>
          </cell>
          <cell r="H56">
            <v>763.19999999999993</v>
          </cell>
          <cell r="AP56">
            <v>3800</v>
          </cell>
        </row>
        <row r="58">
          <cell r="D58">
            <v>6619</v>
          </cell>
          <cell r="G58">
            <v>472423</v>
          </cell>
          <cell r="H58">
            <v>20019</v>
          </cell>
          <cell r="AP58">
            <v>514.6</v>
          </cell>
        </row>
        <row r="59">
          <cell r="D59">
            <v>2348</v>
          </cell>
          <cell r="G59">
            <v>130683</v>
          </cell>
          <cell r="H59">
            <v>16826</v>
          </cell>
          <cell r="AP59">
            <v>819.21000000000015</v>
          </cell>
        </row>
        <row r="60">
          <cell r="D60">
            <v>28</v>
          </cell>
          <cell r="G60">
            <v>1268</v>
          </cell>
          <cell r="H60">
            <v>171</v>
          </cell>
          <cell r="AP60">
            <v>664</v>
          </cell>
        </row>
        <row r="62">
          <cell r="D62">
            <v>17</v>
          </cell>
          <cell r="G62">
            <v>12000</v>
          </cell>
          <cell r="H62">
            <v>370</v>
          </cell>
          <cell r="AP62">
            <v>2750</v>
          </cell>
        </row>
        <row r="63">
          <cell r="D63">
            <v>163</v>
          </cell>
          <cell r="G63">
            <v>18745</v>
          </cell>
          <cell r="H63">
            <v>1630</v>
          </cell>
          <cell r="AP63">
            <v>3300</v>
          </cell>
        </row>
      </sheetData>
      <sheetData sheetId="2"/>
      <sheetData sheetId="3"/>
      <sheetData sheetId="4">
        <row r="475">
          <cell r="S475">
            <v>3352.9589551282052</v>
          </cell>
          <cell r="Y475">
            <v>3720</v>
          </cell>
        </row>
        <row r="480">
          <cell r="S480">
            <v>2492.9589551282052</v>
          </cell>
          <cell r="Y480">
            <v>2750</v>
          </cell>
        </row>
        <row r="481">
          <cell r="S481">
            <v>4220</v>
          </cell>
          <cell r="Y481">
            <v>4552</v>
          </cell>
        </row>
      </sheetData>
      <sheetData sheetId="5"/>
      <sheetData sheetId="6"/>
      <sheetData sheetId="7"/>
      <sheetData sheetId="8">
        <row r="192">
          <cell r="S192">
            <v>4500</v>
          </cell>
          <cell r="Y192">
            <v>4500</v>
          </cell>
        </row>
        <row r="197">
          <cell r="S197">
            <v>3329.4005263157896</v>
          </cell>
          <cell r="Y197">
            <v>3882.5</v>
          </cell>
        </row>
        <row r="198">
          <cell r="S198">
            <v>5007</v>
          </cell>
          <cell r="Y198">
            <v>5207</v>
          </cell>
        </row>
      </sheetData>
      <sheetData sheetId="9"/>
      <sheetData sheetId="10"/>
      <sheetData sheetId="11"/>
      <sheetData sheetId="12">
        <row r="164">
          <cell r="S164">
            <v>4702.4183625730993</v>
          </cell>
          <cell r="Y164">
            <v>5400</v>
          </cell>
        </row>
        <row r="169">
          <cell r="S169">
            <v>4116.2091812865492</v>
          </cell>
          <cell r="Y169">
            <v>4500</v>
          </cell>
        </row>
        <row r="170">
          <cell r="S170">
            <v>5746.2091812865492</v>
          </cell>
          <cell r="Y170">
            <v>6300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9"/>
  <sheetViews>
    <sheetView tabSelected="1" workbookViewId="0">
      <selection activeCell="O13" sqref="O13"/>
    </sheetView>
  </sheetViews>
  <sheetFormatPr defaultRowHeight="15" x14ac:dyDescent="0.25"/>
  <cols>
    <col min="1" max="1" width="24" style="2" customWidth="1"/>
    <col min="2" max="2" width="11.42578125" style="2" customWidth="1"/>
    <col min="3" max="3" width="8.5703125" style="2" customWidth="1"/>
    <col min="4" max="4" width="4.7109375" style="2" customWidth="1"/>
    <col min="5" max="5" width="8.28515625" style="2" customWidth="1"/>
    <col min="6" max="6" width="4.7109375" style="2" customWidth="1"/>
    <col min="7" max="7" width="8.5703125" style="2" customWidth="1"/>
    <col min="8" max="8" width="4.7109375" style="2" customWidth="1"/>
    <col min="9" max="9" width="2.140625" style="17" customWidth="1"/>
    <col min="10" max="10" width="9.140625" style="2"/>
    <col min="11" max="11" width="8.7109375" style="2" customWidth="1"/>
    <col min="12" max="12" width="4.7109375" style="2" customWidth="1"/>
    <col min="13" max="13" width="8" style="2" customWidth="1"/>
    <col min="14" max="14" width="4.7109375" style="2" customWidth="1"/>
    <col min="15" max="15" width="8.7109375" style="2" customWidth="1"/>
    <col min="16" max="16" width="4.7109375" style="2" customWidth="1"/>
    <col min="17" max="17" width="2.140625" style="17" customWidth="1"/>
    <col min="18" max="18" width="10.7109375" style="2" customWidth="1"/>
    <col min="19" max="19" width="8" style="2" customWidth="1"/>
    <col min="20" max="20" width="4.7109375" style="2" customWidth="1"/>
    <col min="21" max="21" width="7.42578125" style="2" customWidth="1"/>
    <col min="22" max="22" width="4.7109375" style="2" customWidth="1"/>
    <col min="23" max="23" width="8.7109375" style="2" customWidth="1"/>
    <col min="24" max="24" width="4.7109375" style="2" customWidth="1"/>
    <col min="25" max="25" width="2.140625" style="17" customWidth="1"/>
    <col min="26" max="26" width="11.7109375" style="2" customWidth="1"/>
    <col min="27" max="27" width="10.42578125" style="2" customWidth="1"/>
    <col min="28" max="28" width="10.7109375" style="6" bestFit="1" customWidth="1"/>
  </cols>
  <sheetData>
    <row r="2" spans="1:28" x14ac:dyDescent="0.25">
      <c r="A2" s="1" t="s">
        <v>0</v>
      </c>
      <c r="E2" s="3" t="s">
        <v>1</v>
      </c>
      <c r="G2" s="3" t="s">
        <v>1</v>
      </c>
      <c r="I2" s="4"/>
      <c r="J2" s="5" t="s">
        <v>2</v>
      </c>
      <c r="Q2" s="4"/>
      <c r="R2" s="5" t="s">
        <v>2</v>
      </c>
      <c r="Y2" s="4"/>
    </row>
    <row r="3" spans="1:28" ht="72" x14ac:dyDescent="0.25">
      <c r="A3" s="7" t="s">
        <v>3</v>
      </c>
      <c r="B3" s="8" t="s">
        <v>4</v>
      </c>
      <c r="C3" s="43" t="s">
        <v>5</v>
      </c>
      <c r="D3" s="44"/>
      <c r="E3" s="43" t="s">
        <v>6</v>
      </c>
      <c r="F3" s="44"/>
      <c r="G3" s="43" t="s">
        <v>7</v>
      </c>
      <c r="H3" s="44"/>
      <c r="I3" s="9"/>
      <c r="J3" s="10" t="s">
        <v>8</v>
      </c>
      <c r="K3" s="43" t="s">
        <v>9</v>
      </c>
      <c r="L3" s="44"/>
      <c r="M3" s="45" t="s">
        <v>10</v>
      </c>
      <c r="N3" s="44"/>
      <c r="O3" s="43" t="s">
        <v>11</v>
      </c>
      <c r="P3" s="44"/>
      <c r="Q3" s="9"/>
      <c r="R3" s="11" t="s">
        <v>12</v>
      </c>
      <c r="S3" s="43" t="s">
        <v>13</v>
      </c>
      <c r="T3" s="44"/>
      <c r="U3" s="45" t="s">
        <v>14</v>
      </c>
      <c r="V3" s="44"/>
      <c r="W3" s="43" t="s">
        <v>15</v>
      </c>
      <c r="X3" s="44"/>
      <c r="Y3" s="9"/>
      <c r="Z3" s="12" t="s">
        <v>16</v>
      </c>
      <c r="AA3" s="12" t="s">
        <v>17</v>
      </c>
      <c r="AB3" s="13"/>
    </row>
    <row r="4" spans="1:28" ht="14.45" x14ac:dyDescent="0.3">
      <c r="A4" s="14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4</v>
      </c>
      <c r="H4" s="14">
        <v>5</v>
      </c>
      <c r="I4" s="15"/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>
        <v>11</v>
      </c>
      <c r="Q4" s="15"/>
      <c r="R4" s="14">
        <v>12</v>
      </c>
      <c r="S4" s="14">
        <v>13</v>
      </c>
      <c r="T4" s="14">
        <v>14</v>
      </c>
      <c r="U4" s="14">
        <v>15</v>
      </c>
      <c r="V4" s="14">
        <v>16</v>
      </c>
      <c r="W4" s="14">
        <v>17</v>
      </c>
      <c r="X4" s="14">
        <v>18</v>
      </c>
      <c r="Y4" s="15"/>
      <c r="Z4" s="14">
        <v>19</v>
      </c>
      <c r="AA4" s="14">
        <v>20</v>
      </c>
      <c r="AB4" s="16"/>
    </row>
    <row r="6" spans="1:28" x14ac:dyDescent="0.25">
      <c r="A6" s="18" t="s">
        <v>18</v>
      </c>
      <c r="B6" s="19">
        <f t="shared" ref="B6:H6" si="0">SUM(B7:B10)</f>
        <v>958</v>
      </c>
      <c r="C6" s="19">
        <f t="shared" si="0"/>
        <v>665</v>
      </c>
      <c r="D6" s="20">
        <f t="shared" si="0"/>
        <v>1</v>
      </c>
      <c r="E6" s="19">
        <f t="shared" si="0"/>
        <v>105633</v>
      </c>
      <c r="F6" s="20">
        <f t="shared" si="0"/>
        <v>1</v>
      </c>
      <c r="G6" s="19">
        <f t="shared" si="0"/>
        <v>9952.4166666666661</v>
      </c>
      <c r="H6" s="20">
        <f t="shared" si="0"/>
        <v>1</v>
      </c>
      <c r="I6" s="21"/>
      <c r="J6" s="22"/>
      <c r="K6" s="22"/>
      <c r="L6" s="22"/>
      <c r="M6" s="22"/>
      <c r="N6" s="22"/>
      <c r="O6" s="22"/>
      <c r="P6" s="22"/>
      <c r="Q6" s="21"/>
      <c r="R6" s="22"/>
      <c r="S6" s="22"/>
      <c r="T6" s="22"/>
      <c r="U6" s="22"/>
      <c r="V6" s="22"/>
      <c r="W6" s="22"/>
      <c r="X6" s="22"/>
      <c r="Y6" s="21"/>
      <c r="Z6" s="23">
        <f>SUM(Z7:Z10)</f>
        <v>492697606.35479796</v>
      </c>
      <c r="AA6" s="24">
        <f>SUM(AA7:AA10)</f>
        <v>113320449.46160354</v>
      </c>
      <c r="AB6" s="25">
        <f>AA6/AA$19</f>
        <v>0.50126862075892209</v>
      </c>
    </row>
    <row r="7" spans="1:28" x14ac:dyDescent="0.25">
      <c r="A7" s="26" t="s">
        <v>19</v>
      </c>
      <c r="B7" s="27">
        <f>'[1]SYNOLO ID EKP'!D12</f>
        <v>683</v>
      </c>
      <c r="C7" s="27">
        <f>'[1]SYNOLO ID EKP'!D13</f>
        <v>409</v>
      </c>
      <c r="D7" s="28">
        <f>C7/C$6</f>
        <v>0.61503759398496238</v>
      </c>
      <c r="E7" s="27">
        <f>'[1]SYNOLO ID EKP'!G12</f>
        <v>19409</v>
      </c>
      <c r="F7" s="28">
        <f>E7/E$6</f>
        <v>0.18373992975679948</v>
      </c>
      <c r="G7" s="27">
        <f>'[1]SYNOLO ID EKP'!H12</f>
        <v>921</v>
      </c>
      <c r="H7" s="29">
        <f>G7/G$6</f>
        <v>9.2540337773907522E-2</v>
      </c>
      <c r="J7" s="30">
        <f>'[1]SYNOLO ID EKP'!O13</f>
        <v>3752.9589551282052</v>
      </c>
      <c r="K7" s="31">
        <f>'[1]ΝΗΠ (SYN))'!S480</f>
        <v>2492.9589551282052</v>
      </c>
      <c r="L7" s="28">
        <f>IF(J7="","",(K7-$J7)/$J7)</f>
        <v>-0.33573508665163565</v>
      </c>
      <c r="M7" s="31">
        <f>'[1]ΝΗΠ (SYN))'!S475</f>
        <v>3352.9589551282052</v>
      </c>
      <c r="N7" s="28">
        <f>IF(J7="","",(M7-$J7)/$J7)</f>
        <v>-0.10658256719099544</v>
      </c>
      <c r="O7" s="31">
        <f>'[1]ΝΗΠ (SYN))'!S481</f>
        <v>4220</v>
      </c>
      <c r="P7" s="28">
        <f>IF(J7="","",(O7-$J7)/$J7)</f>
        <v>0.12444608386500199</v>
      </c>
      <c r="R7" s="32">
        <f>'[1]SYNOLO ID EKP'!U13</f>
        <v>4200</v>
      </c>
      <c r="S7" s="31">
        <f>'[1]ΝΗΠ (SYN))'!$Y480</f>
        <v>2750</v>
      </c>
      <c r="T7" s="28">
        <f>IF(R7="","",(S7-$R7)/$R7)</f>
        <v>-0.34523809523809523</v>
      </c>
      <c r="U7" s="31">
        <f>'[1]ΝΗΠ (SYN))'!Y475</f>
        <v>3720</v>
      </c>
      <c r="V7" s="28">
        <f>IF(R7="","",(U7-$R7)/$R7)</f>
        <v>-0.11428571428571428</v>
      </c>
      <c r="W7" s="31">
        <f>'[1]ΝΗΠ (SYN))'!$Y481</f>
        <v>4552</v>
      </c>
      <c r="X7" s="28">
        <f>IF(R7="","",(W7-$J7)/$J7)</f>
        <v>0.2129096146335282</v>
      </c>
      <c r="Z7" s="33">
        <f>R7*E7</f>
        <v>81517800</v>
      </c>
      <c r="AA7" s="34">
        <f>IF(Z7="","",Z7*0.23)</f>
        <v>18749094</v>
      </c>
    </row>
    <row r="8" spans="1:28" x14ac:dyDescent="0.25">
      <c r="A8" s="26" t="s">
        <v>20</v>
      </c>
      <c r="B8" s="27">
        <f>'[1]SYNOLO ID EKP'!D23</f>
        <v>167</v>
      </c>
      <c r="C8" s="27">
        <f>'[1]SYNOLO ID EKP'!D24</f>
        <v>140</v>
      </c>
      <c r="D8" s="28">
        <f>C8/C$6</f>
        <v>0.21052631578947367</v>
      </c>
      <c r="E8" s="27">
        <f>'[1]SYNOLO ID EKP'!G23</f>
        <v>40635</v>
      </c>
      <c r="F8" s="28">
        <f>E8/E$6</f>
        <v>0.38468092357501915</v>
      </c>
      <c r="G8" s="27">
        <f>'[1]SYNOLO ID EKP'!H23</f>
        <v>4156.4166666666661</v>
      </c>
      <c r="H8" s="29">
        <f>G8/G$6</f>
        <v>0.41762888410687515</v>
      </c>
      <c r="J8" s="30">
        <f>'[1]SYNOLO ID EKP'!O24</f>
        <v>4270.8297311624383</v>
      </c>
      <c r="K8" s="31">
        <f>'[1]ΔΗΜ (SYN)'!$S197</f>
        <v>3329.4005263157896</v>
      </c>
      <c r="L8" s="28">
        <f>IF(J8="","",(K8-$J8)/$J8)</f>
        <v>-0.22043238998207723</v>
      </c>
      <c r="M8" s="31">
        <f>'[1]ΔΗΜ (SYN)'!S192</f>
        <v>4500</v>
      </c>
      <c r="N8" s="28">
        <f>IF(J8="","",(M8-$J8)/$J8)</f>
        <v>5.3659425278746932E-2</v>
      </c>
      <c r="O8" s="31">
        <f>'[1]ΔΗΜ (SYN)'!$S198</f>
        <v>5007</v>
      </c>
      <c r="P8" s="28">
        <f>IF(J8="","",(O8-$J8)/$J8)</f>
        <v>0.17237172052681909</v>
      </c>
      <c r="R8" s="32">
        <f>'[1]SYNOLO ID EKP'!U24</f>
        <v>4722.3535714285717</v>
      </c>
      <c r="S8" s="31">
        <f>'[1]ΔΗΜ (SYN)'!Y197</f>
        <v>3882.5</v>
      </c>
      <c r="T8" s="28">
        <f>IF(R8="","",(S8-$R8)/$R8)</f>
        <v>-0.17784639771784505</v>
      </c>
      <c r="U8" s="31">
        <f>'[1]ΔΗΜ (SYN)'!Y192</f>
        <v>4500</v>
      </c>
      <c r="V8" s="28">
        <f>IF(R8="","",(U8-$R8)/$R8)</f>
        <v>-4.7085328971101792E-2</v>
      </c>
      <c r="W8" s="31">
        <f>'[1]ΔΗΜ (SYN)'!Y198</f>
        <v>5207</v>
      </c>
      <c r="X8" s="28">
        <f>IF(R8="","",(W8-$J8)/$J8)</f>
        <v>0.21920102831698562</v>
      </c>
      <c r="Z8" s="33">
        <f>R8*E8</f>
        <v>191892837.375</v>
      </c>
      <c r="AA8" s="34">
        <f>IF(Z8="","",Z8*0.23)</f>
        <v>44135352.596250005</v>
      </c>
    </row>
    <row r="9" spans="1:28" x14ac:dyDescent="0.25">
      <c r="A9" s="26" t="s">
        <v>21</v>
      </c>
      <c r="B9" s="27">
        <f>'[1]SYNOLO ID EKP'!D34</f>
        <v>108</v>
      </c>
      <c r="C9" s="27">
        <f>'[1]SYNOLO ID EKP'!D35</f>
        <v>99</v>
      </c>
      <c r="D9" s="28">
        <f>C9/C$6</f>
        <v>0.14887218045112782</v>
      </c>
      <c r="E9" s="27">
        <f>'[1]SYNOLO ID EKP'!G34</f>
        <v>33589</v>
      </c>
      <c r="F9" s="28">
        <f>E9/E$6</f>
        <v>0.31797828330161976</v>
      </c>
      <c r="G9" s="27">
        <f>'[1]SYNOLO ID EKP'!H34</f>
        <v>4505</v>
      </c>
      <c r="H9" s="29">
        <f>G9/G$6</f>
        <v>0.45265387803632284</v>
      </c>
      <c r="J9" s="30">
        <f>'[1]SYNOLO ID EKP'!O35</f>
        <v>5063.8441538188872</v>
      </c>
      <c r="K9" s="31">
        <f>'[1]GYMN (SYN)'!S169</f>
        <v>4116.2091812865492</v>
      </c>
      <c r="L9" s="28">
        <f>IF(J9="","",(K9-$J9)/$J9)</f>
        <v>-0.18713746784992999</v>
      </c>
      <c r="M9" s="31">
        <f>'[1]GYMN (SYN)'!S164</f>
        <v>4702.4183625730993</v>
      </c>
      <c r="N9" s="28">
        <f>IF(J9="","",(M9-$J9)/$J9)</f>
        <v>-7.1373798297725929E-2</v>
      </c>
      <c r="O9" s="31">
        <f>'[1]GYMN (SYN)'!S170</f>
        <v>5746.2091812865492</v>
      </c>
      <c r="P9" s="28">
        <f>IF(J9="","",(O9-$J9)/$J9)</f>
        <v>0.13475237521933961</v>
      </c>
      <c r="R9" s="32">
        <f>'[1]SYNOLO ID EKP'!U35</f>
        <v>5546.0707070707067</v>
      </c>
      <c r="S9" s="31">
        <f>'[1]GYMN (SYN)'!Y169</f>
        <v>4500</v>
      </c>
      <c r="T9" s="28">
        <f>IF(R9="","",(S9-$R9)/$R9)</f>
        <v>-0.18861474408125867</v>
      </c>
      <c r="U9" s="31">
        <f>'[1]GYMN (SYN)'!Y164</f>
        <v>5400</v>
      </c>
      <c r="V9" s="28">
        <f>IF(R9="","",(U9-$R9)/$R9)</f>
        <v>-2.6337692897510413E-2</v>
      </c>
      <c r="W9" s="31">
        <f>'[1]GYMN (SYN)'!Y170</f>
        <v>6300</v>
      </c>
      <c r="X9" s="28">
        <f>IF(R9="","",(W9-$J9)/$J9)</f>
        <v>0.24411411738429362</v>
      </c>
      <c r="Z9" s="33">
        <f>R9*E9</f>
        <v>186286968.97979796</v>
      </c>
      <c r="AA9" s="34">
        <f>IF(Z9="","",Z9*0.23)</f>
        <v>42846002.865353532</v>
      </c>
    </row>
    <row r="10" spans="1:28" x14ac:dyDescent="0.25">
      <c r="A10" s="26" t="s">
        <v>22</v>
      </c>
      <c r="B10" s="27"/>
      <c r="C10" s="27">
        <f>'[1]SYNOLO ID EKP'!$D62</f>
        <v>17</v>
      </c>
      <c r="D10" s="28">
        <f>C10/C$6</f>
        <v>2.5563909774436091E-2</v>
      </c>
      <c r="E10" s="27">
        <f>'[1]SYNOLO ID EKP'!G62</f>
        <v>12000</v>
      </c>
      <c r="F10" s="28">
        <f>E10/E$6</f>
        <v>0.11360086336656158</v>
      </c>
      <c r="G10" s="27">
        <f>'[1]SYNOLO ID EKP'!H62</f>
        <v>370</v>
      </c>
      <c r="H10" s="29">
        <f>G10/G$6</f>
        <v>3.717690008289444E-2</v>
      </c>
      <c r="J10" s="35">
        <f>'[1]SYNOLO ID EKP'!AP62</f>
        <v>2750</v>
      </c>
      <c r="K10" s="31"/>
      <c r="L10" s="28"/>
      <c r="M10" s="31"/>
      <c r="N10" s="28"/>
      <c r="O10" s="31"/>
      <c r="P10" s="28"/>
      <c r="R10" s="30"/>
      <c r="S10" s="31"/>
      <c r="T10" s="28"/>
      <c r="U10" s="31"/>
      <c r="V10" s="28"/>
      <c r="W10" s="31"/>
      <c r="X10" s="28"/>
      <c r="Z10" s="33">
        <f>J10*E10</f>
        <v>33000000</v>
      </c>
      <c r="AA10" s="34">
        <f>IF(Z10="","",Z10*0.23)</f>
        <v>7590000</v>
      </c>
    </row>
    <row r="11" spans="1:28" ht="14.45" x14ac:dyDescent="0.3">
      <c r="A11" s="36"/>
      <c r="B11" s="37"/>
      <c r="C11" s="37"/>
      <c r="E11" s="37"/>
      <c r="G11" s="37"/>
      <c r="L11" s="36"/>
      <c r="N11" s="36"/>
      <c r="P11" s="36"/>
      <c r="T11" s="36"/>
      <c r="V11" s="36"/>
      <c r="X11" s="36"/>
    </row>
    <row r="12" spans="1:28" x14ac:dyDescent="0.25">
      <c r="A12" s="18" t="s">
        <v>23</v>
      </c>
      <c r="B12" s="38"/>
      <c r="C12" s="19">
        <f t="shared" ref="C12:H12" si="1">SUM(C13:C17)</f>
        <v>9794</v>
      </c>
      <c r="D12" s="20">
        <f t="shared" si="1"/>
        <v>1</v>
      </c>
      <c r="E12" s="19">
        <f t="shared" si="1"/>
        <v>643471</v>
      </c>
      <c r="F12" s="20">
        <f t="shared" si="1"/>
        <v>1</v>
      </c>
      <c r="G12" s="19">
        <f t="shared" si="1"/>
        <v>39409.199999999997</v>
      </c>
      <c r="H12" s="20">
        <f t="shared" si="1"/>
        <v>0.99999999999999989</v>
      </c>
      <c r="I12" s="21"/>
      <c r="J12" s="22"/>
      <c r="K12" s="22"/>
      <c r="L12" s="39"/>
      <c r="M12" s="22"/>
      <c r="N12" s="39"/>
      <c r="O12" s="22"/>
      <c r="P12" s="39"/>
      <c r="Q12" s="21"/>
      <c r="R12" s="22"/>
      <c r="S12" s="22"/>
      <c r="T12" s="39"/>
      <c r="U12" s="22"/>
      <c r="V12" s="39"/>
      <c r="W12" s="22"/>
      <c r="X12" s="39"/>
      <c r="Y12" s="21"/>
      <c r="Z12" s="23">
        <f>SUM(Z13:Z17)</f>
        <v>490203748.23000002</v>
      </c>
      <c r="AA12" s="24">
        <f>SUM(AA13:AA17)</f>
        <v>112746862.09290002</v>
      </c>
      <c r="AB12" s="25">
        <f>AA12/AA$19</f>
        <v>0.49873137924107785</v>
      </c>
    </row>
    <row r="13" spans="1:28" ht="22.5" x14ac:dyDescent="0.25">
      <c r="A13" s="26" t="s">
        <v>24</v>
      </c>
      <c r="B13" s="27"/>
      <c r="C13" s="27">
        <f>'[1]SYNOLO ID EKP'!D56</f>
        <v>636</v>
      </c>
      <c r="D13" s="28">
        <f>C13/C$12</f>
        <v>6.4937716969573206E-2</v>
      </c>
      <c r="E13" s="27">
        <f>'[1]SYNOLO ID EKP'!G56</f>
        <v>20352</v>
      </c>
      <c r="F13" s="28">
        <f>E13/E$12</f>
        <v>3.1628464996868548E-2</v>
      </c>
      <c r="G13" s="27">
        <f>'[1]SYNOLO ID EKP'!H56</f>
        <v>763.19999999999993</v>
      </c>
      <c r="H13" s="28">
        <f>G13/G$12</f>
        <v>1.9366036356992782E-2</v>
      </c>
      <c r="J13" s="35">
        <f>'[1]SYNOLO ID EKP'!AP56</f>
        <v>3800</v>
      </c>
      <c r="K13" s="31"/>
      <c r="L13" s="28"/>
      <c r="M13" s="31"/>
      <c r="N13" s="28"/>
      <c r="O13" s="31"/>
      <c r="P13" s="28"/>
      <c r="R13" s="30"/>
      <c r="S13" s="31"/>
      <c r="T13" s="28"/>
      <c r="U13" s="31"/>
      <c r="V13" s="28"/>
      <c r="W13" s="31"/>
      <c r="X13" s="28"/>
      <c r="Z13" s="33">
        <f>J13*E13</f>
        <v>77337600</v>
      </c>
      <c r="AA13" s="34">
        <f>IF(Z13="","",Z13*0.23)</f>
        <v>17787648</v>
      </c>
    </row>
    <row r="14" spans="1:28" x14ac:dyDescent="0.25">
      <c r="A14" s="26" t="s">
        <v>25</v>
      </c>
      <c r="B14" s="27"/>
      <c r="C14" s="27">
        <f>'[1]SYNOLO ID EKP'!D58</f>
        <v>6619</v>
      </c>
      <c r="D14" s="28">
        <f>C14/C$12</f>
        <v>0.67582193179497652</v>
      </c>
      <c r="E14" s="27">
        <f>'[1]SYNOLO ID EKP'!G58</f>
        <v>472423</v>
      </c>
      <c r="F14" s="28">
        <f>E14/E$12</f>
        <v>0.73417916269730876</v>
      </c>
      <c r="G14" s="27">
        <f>'[1]SYNOLO ID EKP'!H58</f>
        <v>20019</v>
      </c>
      <c r="H14" s="28">
        <f>G14/G$12</f>
        <v>0.50797783258731466</v>
      </c>
      <c r="J14" s="35">
        <f>'[1]SYNOLO ID EKP'!AP58</f>
        <v>514.6</v>
      </c>
      <c r="K14" s="31"/>
      <c r="L14" s="28"/>
      <c r="M14" s="31"/>
      <c r="N14" s="28"/>
      <c r="O14" s="31"/>
      <c r="P14" s="28"/>
      <c r="R14" s="30"/>
      <c r="S14" s="31"/>
      <c r="T14" s="28"/>
      <c r="U14" s="31"/>
      <c r="V14" s="28"/>
      <c r="W14" s="31"/>
      <c r="X14" s="28"/>
      <c r="Z14" s="33">
        <f>J14*E14</f>
        <v>243108875.80000001</v>
      </c>
      <c r="AA14" s="34">
        <f>IF(Z14="","",Z14*0.23)</f>
        <v>55915041.434000008</v>
      </c>
    </row>
    <row r="15" spans="1:28" x14ac:dyDescent="0.25">
      <c r="A15" s="26" t="s">
        <v>26</v>
      </c>
      <c r="B15" s="27"/>
      <c r="C15" s="27">
        <f>'[1]SYNOLO ID EKP'!D59</f>
        <v>2348</v>
      </c>
      <c r="D15" s="28">
        <f>C15/C$12</f>
        <v>0.2397386154788646</v>
      </c>
      <c r="E15" s="27">
        <f>'[1]SYNOLO ID EKP'!G59</f>
        <v>130683</v>
      </c>
      <c r="F15" s="28">
        <f>E15/E$12</f>
        <v>0.20309073757791726</v>
      </c>
      <c r="G15" s="27">
        <f>'[1]SYNOLO ID EKP'!H59</f>
        <v>16826</v>
      </c>
      <c r="H15" s="28">
        <f>G15/G$12</f>
        <v>0.42695614222059824</v>
      </c>
      <c r="J15" s="35">
        <f>'[1]SYNOLO ID EKP'!AP59</f>
        <v>819.21000000000015</v>
      </c>
      <c r="K15" s="31"/>
      <c r="L15" s="28"/>
      <c r="M15" s="31"/>
      <c r="N15" s="28"/>
      <c r="O15" s="31"/>
      <c r="P15" s="28"/>
      <c r="R15" s="30"/>
      <c r="S15" s="31"/>
      <c r="T15" s="28"/>
      <c r="U15" s="31"/>
      <c r="V15" s="28"/>
      <c r="W15" s="31"/>
      <c r="X15" s="28"/>
      <c r="Z15" s="33">
        <f>J15*E15</f>
        <v>107056820.43000002</v>
      </c>
      <c r="AA15" s="34">
        <f>IF(Z15="","",Z15*0.23)</f>
        <v>24623068.698900007</v>
      </c>
    </row>
    <row r="16" spans="1:28" x14ac:dyDescent="0.25">
      <c r="A16" s="26" t="s">
        <v>27</v>
      </c>
      <c r="B16" s="27"/>
      <c r="C16" s="27">
        <f>'[1]SYNOLO ID EKP'!D60</f>
        <v>28</v>
      </c>
      <c r="D16" s="28">
        <f>C16/C$12</f>
        <v>2.8588931999183175E-3</v>
      </c>
      <c r="E16" s="27">
        <f>'[1]SYNOLO ID EKP'!G60</f>
        <v>1268</v>
      </c>
      <c r="F16" s="28">
        <f>E16/E$12</f>
        <v>1.9705627759448365E-3</v>
      </c>
      <c r="G16" s="27">
        <f>'[1]SYNOLO ID EKP'!H60</f>
        <v>171</v>
      </c>
      <c r="H16" s="28">
        <f>G16/G$12</f>
        <v>4.3390883347035718E-3</v>
      </c>
      <c r="J16" s="35">
        <f>'[1]SYNOLO ID EKP'!AP60</f>
        <v>664</v>
      </c>
      <c r="K16" s="31"/>
      <c r="L16" s="28"/>
      <c r="M16" s="31"/>
      <c r="N16" s="28"/>
      <c r="O16" s="31"/>
      <c r="P16" s="28"/>
      <c r="R16" s="30"/>
      <c r="S16" s="31"/>
      <c r="T16" s="28"/>
      <c r="U16" s="31"/>
      <c r="V16" s="28"/>
      <c r="W16" s="31"/>
      <c r="X16" s="28"/>
      <c r="Z16" s="33">
        <f>J16*E16</f>
        <v>841952</v>
      </c>
      <c r="AA16" s="34">
        <f>IF(Z16="","",Z16*0.23)</f>
        <v>193648.96000000002</v>
      </c>
    </row>
    <row r="17" spans="1:27" x14ac:dyDescent="0.25">
      <c r="A17" s="26" t="s">
        <v>28</v>
      </c>
      <c r="B17" s="27"/>
      <c r="C17" s="27">
        <f>'[1]SYNOLO ID EKP'!$D63</f>
        <v>163</v>
      </c>
      <c r="D17" s="28">
        <f>C17/C$12</f>
        <v>1.6642842556667349E-2</v>
      </c>
      <c r="E17" s="27">
        <f>'[1]SYNOLO ID EKP'!G63</f>
        <v>18745</v>
      </c>
      <c r="F17" s="28">
        <f>E17/E$12</f>
        <v>2.913107195196054E-2</v>
      </c>
      <c r="G17" s="27">
        <f>'[1]SYNOLO ID EKP'!H63</f>
        <v>1630</v>
      </c>
      <c r="H17" s="28">
        <f>G17/G$12</f>
        <v>4.1360900500390776E-2</v>
      </c>
      <c r="J17" s="35">
        <f>'[1]SYNOLO ID EKP'!AP63</f>
        <v>3300</v>
      </c>
      <c r="K17" s="31"/>
      <c r="L17" s="28"/>
      <c r="M17" s="31"/>
      <c r="N17" s="28"/>
      <c r="O17" s="31"/>
      <c r="P17" s="28"/>
      <c r="R17" s="30"/>
      <c r="S17" s="31"/>
      <c r="T17" s="28"/>
      <c r="U17" s="31"/>
      <c r="V17" s="28"/>
      <c r="W17" s="31"/>
      <c r="X17" s="28"/>
      <c r="Z17" s="33">
        <f>J17*E17</f>
        <v>61858500</v>
      </c>
      <c r="AA17" s="34">
        <f>IF(Z17="","",Z17*0.23)</f>
        <v>14227455</v>
      </c>
    </row>
    <row r="18" spans="1:27" x14ac:dyDescent="0.25">
      <c r="A18" s="36"/>
      <c r="B18" s="37"/>
      <c r="C18" s="37"/>
      <c r="E18" s="37"/>
      <c r="G18" s="37"/>
    </row>
    <row r="19" spans="1:27" ht="22.5" x14ac:dyDescent="0.25">
      <c r="A19" s="18" t="s">
        <v>29</v>
      </c>
      <c r="B19" s="19">
        <f>B6+B12</f>
        <v>958</v>
      </c>
      <c r="C19" s="19">
        <f>C6+C12</f>
        <v>10459</v>
      </c>
      <c r="D19" s="40"/>
      <c r="E19" s="19">
        <f>E6+E12</f>
        <v>749104</v>
      </c>
      <c r="F19" s="40"/>
      <c r="G19" s="19">
        <f>G6+G12</f>
        <v>49361.616666666661</v>
      </c>
      <c r="H19" s="40"/>
      <c r="I19" s="21"/>
      <c r="J19" s="40"/>
      <c r="K19" s="40"/>
      <c r="L19" s="40"/>
      <c r="M19" s="40"/>
      <c r="N19" s="40"/>
      <c r="O19" s="40"/>
      <c r="P19" s="40"/>
      <c r="Q19" s="21"/>
      <c r="R19" s="40"/>
      <c r="S19" s="40"/>
      <c r="T19" s="40"/>
      <c r="U19" s="40"/>
      <c r="V19" s="40"/>
      <c r="W19" s="40"/>
      <c r="X19" s="40"/>
      <c r="Y19" s="21"/>
      <c r="Z19" s="41">
        <f>Z6+Z12</f>
        <v>982901354.58479798</v>
      </c>
      <c r="AA19" s="42">
        <f>AA6+AA12</f>
        <v>226067311.55450356</v>
      </c>
    </row>
  </sheetData>
  <mergeCells count="9">
    <mergeCell ref="S3:T3"/>
    <mergeCell ref="U3:V3"/>
    <mergeCell ref="W3:X3"/>
    <mergeCell ref="C3:D3"/>
    <mergeCell ref="E3:F3"/>
    <mergeCell ref="G3:H3"/>
    <mergeCell ref="K3:L3"/>
    <mergeCell ref="M3:N3"/>
    <mergeCell ref="O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Christopoulos</dc:creator>
  <cp:lastModifiedBy>Enikos Default User</cp:lastModifiedBy>
  <dcterms:created xsi:type="dcterms:W3CDTF">2015-10-19T10:03:30Z</dcterms:created>
  <dcterms:modified xsi:type="dcterms:W3CDTF">2015-10-19T15:19:17Z</dcterms:modified>
</cp:coreProperties>
</file>