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ΠΙΝΑΚΑΣ 5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<sst xmlns="http://schemas.openxmlformats.org/spreadsheetml/2006/main" count="61" uniqueCount="61">
  <si>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ΥΠΟΥΡΓΕΙΟ  ΟΙΚΟΝΟΜΙΚΩΝ</t>
  </si>
  <si>
    <t>ΠΑΡΑΓΩΓΗ ΓΓΠΣ - Δ30 / Δ'</t>
  </si>
  <si>
    <t>Αναφορά D16-pin-eso-epi-proyp</t>
  </si>
  <si>
    <t>ΤΜΗΜΑ Δ΄</t>
  </si>
  <si>
    <t>ΠΙΝΑΚΑΣ ΕΣΟΔΩΝ ΣΕ ΣΧΕΣΗ ΜΕ ΤΟΝ ΠΡΟΫΠΟΛΟΓΙΣΜΟ</t>
  </si>
  <si>
    <t xml:space="preserve">ΜΗΝΑΣ </t>
  </si>
  <si>
    <t xml:space="preserve">ΕΣΟΔΑ ΠΡΟ ΜΕΙΩΣΗΣ ΕΠΙΣΤΡΟΦΩΝ              </t>
  </si>
  <si>
    <t xml:space="preserve">ΣΤΟΧΟΣ ΠΡΟΫΠΟΛΟΓΙΣΜΟΥ   (*)                           </t>
  </si>
  <si>
    <t xml:space="preserve">ΑΠΟΚΛΙΣΗ ΣΤΟΧΟΥ ΕΣΟΔΩΝ                 (%)              </t>
  </si>
  <si>
    <t xml:space="preserve">ΕΠΙΣΤΡΟΦΕΣ                         </t>
  </si>
  <si>
    <t>ΣΤΟΧΟΣ ΕΠΙΣΤΡΟΦΩΝ ΠΡΟΥΠΟΛΟΓΙΣΜΟΥ  (*)</t>
  </si>
  <si>
    <t xml:space="preserve">ΑΠΟΚΛΙΣΗ ΣΤΟΧΟΥ ΕΠΙΣΤΡΟΦΩΝ (%)                     </t>
  </si>
  <si>
    <t xml:space="preserve">ΕΣΟΔΑ ΜΕΤΑ  ΤΗ ΜΕΙΩΣΗ ΤΩΝ ΕΠΙΣΤΡΟΦΩΝ               (ΚΑΘΑΡΑ ΕΣΟΔΑ)                                   </t>
  </si>
  <si>
    <t xml:space="preserve">ΣΤΟΧΟΣ ΚΑΘΑΡΩΝ ΕΣΟΔΩΝ ΠΡΟΫΠΟΛΟΓΙΣΜΟΥ (*)                         </t>
  </si>
  <si>
    <t xml:space="preserve">ΑΠΟΚΛΙΣΗ ΣΤΟΧΟΥ ΚΑΘΑΡΩΝ ΕΣΟΔΩΝ (%)                          </t>
  </si>
  <si>
    <t>(1)</t>
  </si>
  <si>
    <t>(2)</t>
  </si>
  <si>
    <t>(3)</t>
  </si>
  <si>
    <t>(4)</t>
  </si>
  <si>
    <t>(5)</t>
  </si>
  <si>
    <t>(6)</t>
  </si>
  <si>
    <t>(7)=(1)-(4)</t>
  </si>
  <si>
    <t>(8)=(2)-(5)</t>
  </si>
  <si>
    <t xml:space="preserve"> (9)=(3)-(6)</t>
  </si>
  <si>
    <t>ΙΑΝΟΥΑΡΙΟΣ</t>
  </si>
  <si>
    <t>ΦΕΒΡΟΥΑΡΙΟΣ</t>
  </si>
  <si>
    <t>2ΜΗΝΟ</t>
  </si>
  <si>
    <t>ΜΑΡΤΙΟΣ</t>
  </si>
  <si>
    <t>3ΜΗΝΟ</t>
  </si>
  <si>
    <t>ΑΠΡΙΛΙΟΣ</t>
  </si>
  <si>
    <t>4ΜΗΝΟ</t>
  </si>
  <si>
    <t>ΜΑΙΟΣ</t>
  </si>
  <si>
    <t>5ΜΗΝΟ</t>
  </si>
  <si>
    <t>ΙΟΥΝΙΟΣ</t>
  </si>
  <si>
    <t>6ΜΗΝΟ</t>
  </si>
  <si>
    <t>ΙΟΥΛΙΟΣ</t>
  </si>
  <si>
    <t>7ΜΗΝΟ</t>
  </si>
  <si>
    <t>ΑΥΓΟΥΣΤΟΣ</t>
  </si>
  <si>
    <t>8ΜΗΝΟ</t>
  </si>
  <si>
    <t>ΣΕΠΤΕΜΒΡΙΟΣ</t>
  </si>
  <si>
    <t>9ΜΗΝΟ</t>
  </si>
  <si>
    <t>ΟΚΤΩΒΡΙΟΣ</t>
  </si>
  <si>
    <t>10ΜΗΝΟ</t>
  </si>
  <si>
    <t>ΝΟΕΜΒΡΙΟΣ</t>
  </si>
  <si>
    <t>11ΜΗΝΟ</t>
  </si>
  <si>
    <t>ΔΕΚΕΜΒΡΙΟΣ</t>
  </si>
  <si>
    <t>12ΜΗΝΟ</t>
  </si>
  <si>
    <t>*    Τα ποσά των στηλών 2,5 &amp; 8 απορρέουν από τα επίσημα στοιχεία της εισηγητικής έκθεσης του Προϋπολογισμού.</t>
  </si>
  <si>
    <t>H ΤΜΗΜΑΤΑΡΧΗΣ</t>
  </si>
  <si>
    <t>Η ΠΡΟΙΣΤΑΜΕΝΗ ΤΗΣ Δ/ΝΣΗΣ</t>
  </si>
  <si>
    <t>ΓΕΝ. Δ/ΝΣΗ ΦΟΡΟΛΟΓΙΚΗΣ ΔΙΟΙΚΗΣΗΣ</t>
  </si>
  <si>
    <t>ΔΙΕΥΘΥΝΣΗ ΕΙΣΠΡΑΞΕΩΝ</t>
  </si>
  <si>
    <t>ΧΡΟΝΙΚΗ ΠΕΡΙΟΔΟΣ: Μήνες από 1 έως 12 Έτος 2016</t>
  </si>
  <si>
    <t>(ποσά σε εκατ. ευρώ)</t>
  </si>
  <si>
    <t>ΓΕΝΙΚΗ ΓΡΑΜΜΑΤΕΙΑ ΔΗΜΟΣΙΩΝ ΕΣΟΔΩΝ</t>
  </si>
  <si>
    <t>H ΕΙΣΗΓΗΤΡΙΑ</t>
  </si>
  <si>
    <t xml:space="preserve">ΑΙΚΑΤΕΡΙΝΗ ΜΠΟΥΓΙΟΥΚΟΥ </t>
  </si>
  <si>
    <t>ΕΥΑΝΘΙΑ ΧΑΤΖΗΠΑΝΑΓΙΩΤΟΥ</t>
  </si>
  <si>
    <t>ΠΑΝΑΓΙΩΤΑ ΠΑΝΑΓΟΠΟΥΛΟΥ</t>
  </si>
  <si>
    <t>Ημερομηνία άντλησης δεδομένων : 04/10/2016</t>
  </si>
  <si>
    <t>ΠΙΝΑΚΑΣ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</si>
</sst>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>
        <color indexed="55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>
        <color indexed="55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2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164" fontId="3" fillId="0" borderId="20" xfId="0" applyNumberFormat="1" applyFont="1" applyBorder="1" applyAlignment="1">
      <alignment/>
    </xf>
    <xf numFmtId="10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164" fontId="2" fillId="0" borderId="25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2" fillId="0" borderId="28" xfId="0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4" fontId="2" fillId="0" borderId="2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2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34" xfId="0" applyNumberFormat="1" applyFont="1" applyBorder="1" applyAlignment="1">
      <alignment/>
    </xf>
    <xf numFmtId="10" fontId="3" fillId="0" borderId="35" xfId="0" applyNumberFormat="1" applyFont="1" applyBorder="1" applyAlignment="1">
      <alignment/>
    </xf>
    <xf numFmtId="10" fontId="2" fillId="0" borderId="36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4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8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tabSelected="1" zoomScalePageLayoutView="0" workbookViewId="0" topLeftCell="A1">
      <selection activeCell="F4" sqref="F4:I4"/>
    </sheetView>
  </sheetViews>
  <sheetFormatPr defaultColWidth="9.140625" defaultRowHeight="15"/>
  <cols>
    <col min="1" max="1" width="1.1484375" style="0" customWidth="1"/>
    <col min="2" max="2" width="12.7109375" style="0" hidden="1" customWidth="1"/>
    <col min="3" max="3" width="16.28125" style="0" customWidth="1"/>
    <col min="4" max="9" width="18.8515625" style="0" customWidth="1"/>
    <col min="10" max="11" width="18.8515625" style="2" customWidth="1"/>
    <col min="12" max="12" width="18.8515625" style="0" customWidth="1"/>
  </cols>
  <sheetData>
    <row r="1" spans="3:12" ht="14.25" customHeight="1">
      <c r="C1" s="1" t="s">
        <v>0</v>
      </c>
      <c r="K1" s="3"/>
      <c r="L1" s="4" t="s">
        <v>1</v>
      </c>
    </row>
    <row r="2" spans="3:12" ht="14.25" customHeight="1">
      <c r="C2" s="1" t="s">
        <v>54</v>
      </c>
      <c r="K2" s="3"/>
      <c r="L2" s="4"/>
    </row>
    <row r="3" spans="3:12" ht="14.25" customHeight="1">
      <c r="C3" s="1" t="s">
        <v>50</v>
      </c>
      <c r="G3" s="5"/>
      <c r="H3" s="5"/>
      <c r="I3" s="5"/>
      <c r="J3" s="5"/>
      <c r="K3" s="6"/>
      <c r="L3" s="4" t="s">
        <v>2</v>
      </c>
    </row>
    <row r="4" spans="3:12" ht="14.25" customHeight="1">
      <c r="C4" s="1" t="s">
        <v>51</v>
      </c>
      <c r="F4" s="64" t="s">
        <v>60</v>
      </c>
      <c r="G4" s="64"/>
      <c r="H4" s="64"/>
      <c r="I4" s="64"/>
      <c r="J4" s="65" t="s">
        <v>59</v>
      </c>
      <c r="K4" s="66"/>
      <c r="L4" s="66"/>
    </row>
    <row r="5" spans="3:12" ht="14.25" customHeight="1">
      <c r="C5" s="1" t="s">
        <v>3</v>
      </c>
      <c r="D5" s="5"/>
      <c r="E5" s="68" t="s">
        <v>4</v>
      </c>
      <c r="F5" s="69"/>
      <c r="G5" s="69"/>
      <c r="H5" s="69"/>
      <c r="I5" s="69"/>
      <c r="J5" s="69"/>
      <c r="K5" s="4"/>
      <c r="L5" s="7"/>
    </row>
    <row r="6" spans="4:12" ht="14.25" customHeight="1">
      <c r="D6" s="5"/>
      <c r="E6" s="68"/>
      <c r="F6" s="69"/>
      <c r="G6" s="69"/>
      <c r="H6" s="69"/>
      <c r="I6" s="69"/>
      <c r="J6" s="69"/>
      <c r="K6" s="4"/>
      <c r="L6" s="7"/>
    </row>
    <row r="7" spans="3:12" ht="14.25" customHeight="1">
      <c r="C7" s="1"/>
      <c r="D7" s="5"/>
      <c r="E7" s="68"/>
      <c r="F7" s="69"/>
      <c r="G7" s="69"/>
      <c r="H7" s="69"/>
      <c r="I7" s="69"/>
      <c r="J7" s="69"/>
      <c r="K7" s="4"/>
      <c r="L7" s="7"/>
    </row>
    <row r="8" spans="3:12" ht="4.5" customHeight="1">
      <c r="C8" s="8"/>
      <c r="E8" s="69"/>
      <c r="F8" s="69"/>
      <c r="G8" s="69"/>
      <c r="H8" s="69"/>
      <c r="I8" s="69"/>
      <c r="J8" s="69"/>
      <c r="K8" s="9"/>
      <c r="L8" s="9"/>
    </row>
    <row r="9" spans="5:12" ht="7.5" customHeight="1">
      <c r="E9" s="10"/>
      <c r="K9" s="11"/>
      <c r="L9" s="12"/>
    </row>
    <row r="10" spans="5:12" ht="20.25" customHeight="1">
      <c r="E10" s="70" t="s">
        <v>52</v>
      </c>
      <c r="F10" s="70"/>
      <c r="G10" s="70"/>
      <c r="H10" s="70"/>
      <c r="I10" s="70"/>
      <c r="J10" s="70"/>
      <c r="K10" s="11"/>
      <c r="L10" s="12"/>
    </row>
    <row r="11" spans="5:12" ht="15.75">
      <c r="E11" s="10"/>
      <c r="F11" s="9"/>
      <c r="K11" s="63" t="s">
        <v>53</v>
      </c>
      <c r="L11" s="63"/>
    </row>
    <row r="12" spans="5:11" ht="4.5" customHeight="1" thickBot="1">
      <c r="E12" s="10"/>
      <c r="K12" s="11"/>
    </row>
    <row r="13" spans="3:12" ht="72.75" customHeight="1" thickBot="1">
      <c r="C13" s="13" t="s">
        <v>5</v>
      </c>
      <c r="D13" s="13" t="s">
        <v>6</v>
      </c>
      <c r="E13" s="14" t="s">
        <v>7</v>
      </c>
      <c r="F13" s="15" t="s">
        <v>8</v>
      </c>
      <c r="G13" s="13" t="s">
        <v>9</v>
      </c>
      <c r="H13" s="14" t="s">
        <v>10</v>
      </c>
      <c r="I13" s="16" t="s">
        <v>11</v>
      </c>
      <c r="J13" s="13" t="s">
        <v>12</v>
      </c>
      <c r="K13" s="14" t="s">
        <v>13</v>
      </c>
      <c r="L13" s="16" t="s">
        <v>14</v>
      </c>
    </row>
    <row r="14" spans="3:12" s="17" customFormat="1" ht="21" customHeight="1" thickBot="1">
      <c r="C14" s="13"/>
      <c r="D14" s="18" t="s">
        <v>15</v>
      </c>
      <c r="E14" s="19" t="s">
        <v>16</v>
      </c>
      <c r="F14" s="20" t="s">
        <v>17</v>
      </c>
      <c r="G14" s="18" t="s">
        <v>18</v>
      </c>
      <c r="H14" s="21" t="s">
        <v>19</v>
      </c>
      <c r="I14" s="20" t="s">
        <v>20</v>
      </c>
      <c r="J14" s="18" t="s">
        <v>21</v>
      </c>
      <c r="K14" s="21" t="s">
        <v>22</v>
      </c>
      <c r="L14" s="22" t="s">
        <v>23</v>
      </c>
    </row>
    <row r="15" spans="2:12" s="23" customFormat="1" ht="18" customHeight="1">
      <c r="B15" s="23">
        <v>1</v>
      </c>
      <c r="C15" s="24" t="s">
        <v>24</v>
      </c>
      <c r="D15" s="58">
        <v>3906</v>
      </c>
      <c r="E15" s="59">
        <v>4007</v>
      </c>
      <c r="F15" s="60">
        <f>(D15-E15)/E15</f>
        <v>-0.025205889693037185</v>
      </c>
      <c r="G15" s="58">
        <v>296</v>
      </c>
      <c r="H15" s="62">
        <v>346</v>
      </c>
      <c r="I15" s="60">
        <f>(G15-H15)/H15</f>
        <v>-0.14450867052023122</v>
      </c>
      <c r="J15" s="58">
        <f>D15-G15</f>
        <v>3610</v>
      </c>
      <c r="K15" s="59">
        <f>E15-H15</f>
        <v>3661</v>
      </c>
      <c r="L15" s="60">
        <f>(J15-K15)/K15</f>
        <v>-0.013930620049166894</v>
      </c>
    </row>
    <row r="16" spans="2:12" s="23" customFormat="1" ht="18" customHeight="1">
      <c r="B16" s="23">
        <v>2</v>
      </c>
      <c r="C16" s="28" t="s">
        <v>25</v>
      </c>
      <c r="D16" s="27">
        <v>4700</v>
      </c>
      <c r="E16" s="29">
        <v>4364</v>
      </c>
      <c r="F16" s="26">
        <f>(D16-E16)/E16</f>
        <v>0.076993583868011</v>
      </c>
      <c r="G16" s="27">
        <v>248</v>
      </c>
      <c r="H16" s="29">
        <v>243</v>
      </c>
      <c r="I16" s="26">
        <f>(G16-H16)/H16</f>
        <v>0.0205761316872428</v>
      </c>
      <c r="J16" s="30">
        <v>4452</v>
      </c>
      <c r="K16" s="25">
        <f aca="true" t="shared" si="0" ref="K16:K47">E16-H16</f>
        <v>4121</v>
      </c>
      <c r="L16" s="26">
        <f>(J16-K16)/K16</f>
        <v>0.08032031060422228</v>
      </c>
    </row>
    <row r="17" spans="2:12" s="31" customFormat="1" ht="18" customHeight="1">
      <c r="B17" s="31">
        <v>2</v>
      </c>
      <c r="C17" s="32" t="s">
        <v>26</v>
      </c>
      <c r="D17" s="57">
        <f>SUM(D15:D16)</f>
        <v>8606</v>
      </c>
      <c r="E17" s="35">
        <f>SUM(E15:E16)</f>
        <v>8371</v>
      </c>
      <c r="F17" s="34">
        <f>(D17-E17)/E17</f>
        <v>0.028073109544857245</v>
      </c>
      <c r="G17" s="33">
        <f>SUM(G15:G16)</f>
        <v>544</v>
      </c>
      <c r="H17" s="35">
        <f>SUM(H15:H16)</f>
        <v>589</v>
      </c>
      <c r="I17" s="34">
        <f>(G17-H17)/H17</f>
        <v>-0.07640067911714771</v>
      </c>
      <c r="J17" s="36">
        <f>SUM(J15:J16)</f>
        <v>8062</v>
      </c>
      <c r="K17" s="53">
        <f t="shared" si="0"/>
        <v>7782</v>
      </c>
      <c r="L17" s="34">
        <f>(J17-K17)/K17</f>
        <v>0.0359804677460807</v>
      </c>
    </row>
    <row r="18" spans="3:12" s="23" customFormat="1" ht="18" customHeight="1">
      <c r="C18" s="28"/>
      <c r="D18" s="30"/>
      <c r="E18" s="29"/>
      <c r="F18" s="37"/>
      <c r="G18" s="30"/>
      <c r="H18" s="29"/>
      <c r="I18" s="37"/>
      <c r="J18" s="30"/>
      <c r="K18" s="25">
        <f t="shared" si="0"/>
        <v>0</v>
      </c>
      <c r="L18" s="37"/>
    </row>
    <row r="19" spans="2:12" s="23" customFormat="1" ht="18" customHeight="1">
      <c r="B19" s="23">
        <v>3</v>
      </c>
      <c r="C19" s="28" t="s">
        <v>27</v>
      </c>
      <c r="D19" s="27">
        <v>3031</v>
      </c>
      <c r="E19" s="29">
        <v>2975</v>
      </c>
      <c r="F19" s="26">
        <f>(D19-E19)/E19</f>
        <v>0.018823529411764704</v>
      </c>
      <c r="G19" s="27">
        <v>218</v>
      </c>
      <c r="H19" s="29">
        <v>184</v>
      </c>
      <c r="I19" s="26">
        <f>(G19-H19)/H19</f>
        <v>0.18478260869565216</v>
      </c>
      <c r="J19" s="30">
        <f>D19-G19</f>
        <v>2813</v>
      </c>
      <c r="K19" s="25">
        <f t="shared" si="0"/>
        <v>2791</v>
      </c>
      <c r="L19" s="26">
        <f>(J19-K19)/K19</f>
        <v>0.007882479398065209</v>
      </c>
    </row>
    <row r="20" spans="2:12" s="31" customFormat="1" ht="18" customHeight="1">
      <c r="B20" s="31">
        <v>3</v>
      </c>
      <c r="C20" s="32" t="s">
        <v>28</v>
      </c>
      <c r="D20" s="33">
        <f>D17+D19</f>
        <v>11637</v>
      </c>
      <c r="E20" s="35">
        <f>E17+E19</f>
        <v>11346</v>
      </c>
      <c r="F20" s="34">
        <f>(D20-E20)/E20</f>
        <v>0.025647805393971445</v>
      </c>
      <c r="G20" s="33">
        <f>G17+G19</f>
        <v>762</v>
      </c>
      <c r="H20" s="35">
        <f>SUM(H17:H19)</f>
        <v>773</v>
      </c>
      <c r="I20" s="34">
        <f>(G20-H20)/H20</f>
        <v>-0.014230271668822769</v>
      </c>
      <c r="J20" s="36">
        <f>J19+J17</f>
        <v>10875</v>
      </c>
      <c r="K20" s="53">
        <f t="shared" si="0"/>
        <v>10573</v>
      </c>
      <c r="L20" s="34">
        <f>(J20-K20)/K20</f>
        <v>0.028563321668400643</v>
      </c>
    </row>
    <row r="21" spans="3:12" s="23" customFormat="1" ht="18" customHeight="1">
      <c r="C21" s="28"/>
      <c r="D21" s="30"/>
      <c r="E21" s="29"/>
      <c r="F21" s="37"/>
      <c r="G21" s="30"/>
      <c r="H21" s="29"/>
      <c r="I21" s="37"/>
      <c r="J21" s="30"/>
      <c r="K21" s="25">
        <f t="shared" si="0"/>
        <v>0</v>
      </c>
      <c r="L21" s="38"/>
    </row>
    <row r="22" spans="2:12" s="23" customFormat="1" ht="18" customHeight="1">
      <c r="B22" s="23">
        <v>4</v>
      </c>
      <c r="C22" s="28" t="s">
        <v>29</v>
      </c>
      <c r="D22" s="27">
        <v>3368</v>
      </c>
      <c r="E22" s="29">
        <v>3352</v>
      </c>
      <c r="F22" s="26">
        <f>(D22-E22)/E22</f>
        <v>0.00477326968973747</v>
      </c>
      <c r="G22" s="27">
        <v>216</v>
      </c>
      <c r="H22" s="29">
        <v>143</v>
      </c>
      <c r="I22" s="26">
        <f>(G22-H22)/H22</f>
        <v>0.5104895104895105</v>
      </c>
      <c r="J22" s="30">
        <v>3152</v>
      </c>
      <c r="K22" s="25">
        <f t="shared" si="0"/>
        <v>3209</v>
      </c>
      <c r="L22" s="26">
        <f>(J22-K22)/K22</f>
        <v>-0.017762542848239325</v>
      </c>
    </row>
    <row r="23" spans="2:12" s="31" customFormat="1" ht="18" customHeight="1">
      <c r="B23" s="31">
        <v>4</v>
      </c>
      <c r="C23" s="32" t="s">
        <v>30</v>
      </c>
      <c r="D23" s="33">
        <f>D22+D20</f>
        <v>15005</v>
      </c>
      <c r="E23" s="35">
        <f>E20+E22</f>
        <v>14698</v>
      </c>
      <c r="F23" s="34">
        <f>(D23-E23)/E23</f>
        <v>0.020887195536807728</v>
      </c>
      <c r="G23" s="33">
        <f>G22+G20</f>
        <v>978</v>
      </c>
      <c r="H23" s="35">
        <f>SUM(H20:H22)</f>
        <v>916</v>
      </c>
      <c r="I23" s="34">
        <f>(G23-H23)/H23</f>
        <v>0.06768558951965066</v>
      </c>
      <c r="J23" s="36">
        <f>J22+J20</f>
        <v>14027</v>
      </c>
      <c r="K23" s="53">
        <f t="shared" si="0"/>
        <v>13782</v>
      </c>
      <c r="L23" s="34">
        <f>(J23-K23)/K23</f>
        <v>0.017776810332317514</v>
      </c>
    </row>
    <row r="24" spans="3:12" s="23" customFormat="1" ht="18" customHeight="1">
      <c r="C24" s="28"/>
      <c r="D24" s="30"/>
      <c r="E24" s="29"/>
      <c r="F24" s="37"/>
      <c r="G24" s="30"/>
      <c r="H24" s="29"/>
      <c r="I24" s="37"/>
      <c r="J24" s="30"/>
      <c r="K24" s="25">
        <f t="shared" si="0"/>
        <v>0</v>
      </c>
      <c r="L24" s="38"/>
    </row>
    <row r="25" spans="2:12" s="23" customFormat="1" ht="18" customHeight="1">
      <c r="B25" s="23">
        <v>5</v>
      </c>
      <c r="C25" s="28" t="s">
        <v>31</v>
      </c>
      <c r="D25" s="27">
        <v>3391</v>
      </c>
      <c r="E25" s="29">
        <v>2869</v>
      </c>
      <c r="F25" s="26">
        <f>(D25-E25)/E25</f>
        <v>0.18194492854653188</v>
      </c>
      <c r="G25" s="27">
        <v>228</v>
      </c>
      <c r="H25" s="29">
        <v>162</v>
      </c>
      <c r="I25" s="26">
        <f>(G25-H25)/H25</f>
        <v>0.4074074074074074</v>
      </c>
      <c r="J25" s="30">
        <f>D25-G25</f>
        <v>3163</v>
      </c>
      <c r="K25" s="25">
        <f t="shared" si="0"/>
        <v>2707</v>
      </c>
      <c r="L25" s="26">
        <f>(J25-K25)/K25</f>
        <v>0.1684521610639084</v>
      </c>
    </row>
    <row r="26" spans="2:12" s="31" customFormat="1" ht="18" customHeight="1">
      <c r="B26" s="31">
        <v>5</v>
      </c>
      <c r="C26" s="32" t="s">
        <v>32</v>
      </c>
      <c r="D26" s="33">
        <f>D23+D25</f>
        <v>18396</v>
      </c>
      <c r="E26" s="35">
        <f>E23+E25</f>
        <v>17567</v>
      </c>
      <c r="F26" s="34">
        <f>(D26-E26)/E26</f>
        <v>0.04719075539363579</v>
      </c>
      <c r="G26" s="33">
        <f>G23+G25</f>
        <v>1206</v>
      </c>
      <c r="H26" s="35">
        <f>SUM(H23:H25)</f>
        <v>1078</v>
      </c>
      <c r="I26" s="34">
        <f>(G26-H26)/H26</f>
        <v>0.11873840445269017</v>
      </c>
      <c r="J26" s="36">
        <f>J23+J25</f>
        <v>17190</v>
      </c>
      <c r="K26" s="53">
        <f t="shared" si="0"/>
        <v>16489</v>
      </c>
      <c r="L26" s="34">
        <f>(J26-K26)/K26</f>
        <v>0.0425131906119231</v>
      </c>
    </row>
    <row r="27" spans="3:12" s="23" customFormat="1" ht="18" customHeight="1">
      <c r="C27" s="28"/>
      <c r="D27" s="30"/>
      <c r="E27" s="29"/>
      <c r="F27" s="37"/>
      <c r="G27" s="30"/>
      <c r="H27" s="29"/>
      <c r="I27" s="37"/>
      <c r="J27" s="30"/>
      <c r="K27" s="25">
        <f t="shared" si="0"/>
        <v>0</v>
      </c>
      <c r="L27" s="38"/>
    </row>
    <row r="28" spans="2:12" s="23" customFormat="1" ht="18" customHeight="1">
      <c r="B28" s="23">
        <v>6</v>
      </c>
      <c r="C28" s="28" t="s">
        <v>33</v>
      </c>
      <c r="D28" s="27">
        <v>4033</v>
      </c>
      <c r="E28" s="29">
        <v>3908</v>
      </c>
      <c r="F28" s="26">
        <f>(D28-E28)/E28</f>
        <v>0.031985670419651994</v>
      </c>
      <c r="G28" s="27">
        <v>266</v>
      </c>
      <c r="H28" s="29">
        <v>214</v>
      </c>
      <c r="I28" s="26">
        <f>(G28-H28)/H28</f>
        <v>0.24299065420560748</v>
      </c>
      <c r="J28" s="30">
        <f>D28-G28</f>
        <v>3767</v>
      </c>
      <c r="K28" s="25">
        <f t="shared" si="0"/>
        <v>3694</v>
      </c>
      <c r="L28" s="26">
        <f>(J28-K28)/K28</f>
        <v>0.019761775852734163</v>
      </c>
    </row>
    <row r="29" spans="2:12" s="31" customFormat="1" ht="18" customHeight="1">
      <c r="B29" s="31">
        <v>6</v>
      </c>
      <c r="C29" s="32" t="s">
        <v>34</v>
      </c>
      <c r="D29" s="33">
        <f>D28+D26</f>
        <v>22429</v>
      </c>
      <c r="E29" s="35">
        <f>E26+E28</f>
        <v>21475</v>
      </c>
      <c r="F29" s="34">
        <f>(D29-E29)/E29</f>
        <v>0.04442374854481956</v>
      </c>
      <c r="G29" s="33">
        <f>G28+G26</f>
        <v>1472</v>
      </c>
      <c r="H29" s="35">
        <f>SUM(H26:H28)</f>
        <v>1292</v>
      </c>
      <c r="I29" s="34">
        <f>(G29-H29)/H29</f>
        <v>0.1393188854489164</v>
      </c>
      <c r="J29" s="36">
        <f>D29-G29</f>
        <v>20957</v>
      </c>
      <c r="K29" s="53">
        <f t="shared" si="0"/>
        <v>20183</v>
      </c>
      <c r="L29" s="34">
        <f>(J29-K29)/K29</f>
        <v>0.038349105683000546</v>
      </c>
    </row>
    <row r="30" spans="3:12" s="23" customFormat="1" ht="18" customHeight="1">
      <c r="C30" s="28"/>
      <c r="D30" s="30"/>
      <c r="E30" s="40"/>
      <c r="F30" s="41"/>
      <c r="G30" s="39"/>
      <c r="H30" s="40"/>
      <c r="I30" s="42"/>
      <c r="J30" s="30"/>
      <c r="K30" s="25">
        <f t="shared" si="0"/>
        <v>0</v>
      </c>
      <c r="L30" s="38"/>
    </row>
    <row r="31" spans="2:12" s="23" customFormat="1" ht="18" customHeight="1">
      <c r="B31" s="23">
        <v>7</v>
      </c>
      <c r="C31" s="28" t="s">
        <v>35</v>
      </c>
      <c r="D31" s="27">
        <v>5238</v>
      </c>
      <c r="E31" s="29">
        <v>5575</v>
      </c>
      <c r="F31" s="26">
        <f>(D31-E31)/E31</f>
        <v>-0.060448430493273544</v>
      </c>
      <c r="G31" s="27">
        <v>388</v>
      </c>
      <c r="H31" s="29">
        <v>208</v>
      </c>
      <c r="I31" s="26">
        <f>(G31-H31)/H31</f>
        <v>0.8653846153846154</v>
      </c>
      <c r="J31" s="30">
        <f>D31-G31</f>
        <v>4850</v>
      </c>
      <c r="K31" s="25">
        <f t="shared" si="0"/>
        <v>5367</v>
      </c>
      <c r="L31" s="26">
        <f>(J31-K31)/K31</f>
        <v>-0.09632942053288615</v>
      </c>
    </row>
    <row r="32" spans="2:12" s="23" customFormat="1" ht="18" customHeight="1">
      <c r="B32" s="23">
        <v>7</v>
      </c>
      <c r="C32" s="32" t="s">
        <v>36</v>
      </c>
      <c r="D32" s="33">
        <f>D29+D31</f>
        <v>27667</v>
      </c>
      <c r="E32" s="35">
        <f>E29+E31</f>
        <v>27050</v>
      </c>
      <c r="F32" s="34">
        <f>(D32-E32)/E32</f>
        <v>0.022809611829944548</v>
      </c>
      <c r="G32" s="33">
        <f>G29+G31</f>
        <v>1860</v>
      </c>
      <c r="H32" s="35">
        <f>SUM(H29:H31)</f>
        <v>1500</v>
      </c>
      <c r="I32" s="34">
        <f>(G32-H32)/H32</f>
        <v>0.24</v>
      </c>
      <c r="J32" s="36">
        <f>J29+J31</f>
        <v>25807</v>
      </c>
      <c r="K32" s="53">
        <f t="shared" si="0"/>
        <v>25550</v>
      </c>
      <c r="L32" s="34">
        <f>(J32-K32)/K32</f>
        <v>0.010058708414872799</v>
      </c>
    </row>
    <row r="33" spans="3:12" s="23" customFormat="1" ht="18" customHeight="1">
      <c r="C33" s="28"/>
      <c r="D33" s="39"/>
      <c r="E33" s="40"/>
      <c r="F33" s="41"/>
      <c r="G33" s="39"/>
      <c r="H33" s="40"/>
      <c r="I33" s="42"/>
      <c r="J33" s="30"/>
      <c r="K33" s="25">
        <f t="shared" si="0"/>
        <v>0</v>
      </c>
      <c r="L33" s="38"/>
    </row>
    <row r="34" spans="2:12" s="23" customFormat="1" ht="18" customHeight="1">
      <c r="B34" s="23">
        <v>8</v>
      </c>
      <c r="C34" s="28" t="s">
        <v>37</v>
      </c>
      <c r="D34" s="27">
        <v>4112</v>
      </c>
      <c r="E34" s="29">
        <v>4178</v>
      </c>
      <c r="F34" s="26">
        <f>(D34-E34)/E34</f>
        <v>-0.015797032072762087</v>
      </c>
      <c r="G34" s="27">
        <v>278</v>
      </c>
      <c r="H34" s="29">
        <v>309</v>
      </c>
      <c r="I34" s="26">
        <f>(G34-H34)/H34</f>
        <v>-0.10032362459546926</v>
      </c>
      <c r="J34" s="30">
        <f>D34-G34</f>
        <v>3834</v>
      </c>
      <c r="K34" s="25">
        <f t="shared" si="0"/>
        <v>3869</v>
      </c>
      <c r="L34" s="26">
        <f>(J34-K34)/K34</f>
        <v>-0.009046265184802274</v>
      </c>
    </row>
    <row r="35" spans="2:12" s="23" customFormat="1" ht="18" customHeight="1">
      <c r="B35" s="23">
        <v>8</v>
      </c>
      <c r="C35" s="32" t="s">
        <v>38</v>
      </c>
      <c r="D35" s="33">
        <f>D32+D34</f>
        <v>31779</v>
      </c>
      <c r="E35" s="35">
        <f>E32+E34</f>
        <v>31228</v>
      </c>
      <c r="F35" s="34">
        <f>(D35-E35)/E35</f>
        <v>0.01764442167285769</v>
      </c>
      <c r="G35" s="33">
        <f>G32+G34</f>
        <v>2138</v>
      </c>
      <c r="H35" s="35">
        <f>SUM(H32:H34)</f>
        <v>1809</v>
      </c>
      <c r="I35" s="34">
        <f>(G35-H35)/H35</f>
        <v>0.1818684355997789</v>
      </c>
      <c r="J35" s="36">
        <f>D35-G35</f>
        <v>29641</v>
      </c>
      <c r="K35" s="53">
        <f t="shared" si="0"/>
        <v>29419</v>
      </c>
      <c r="L35" s="34">
        <f>(J35-K35)/K35</f>
        <v>0.007546143648662429</v>
      </c>
    </row>
    <row r="36" spans="3:12" s="23" customFormat="1" ht="18" customHeight="1">
      <c r="C36" s="28"/>
      <c r="D36" s="39"/>
      <c r="E36" s="40"/>
      <c r="F36" s="41"/>
      <c r="G36" s="39"/>
      <c r="H36" s="40"/>
      <c r="I36" s="42"/>
      <c r="J36" s="30"/>
      <c r="K36" s="25">
        <f t="shared" si="0"/>
        <v>0</v>
      </c>
      <c r="L36" s="38"/>
    </row>
    <row r="37" spans="2:12" s="23" customFormat="1" ht="18" customHeight="1">
      <c r="B37" s="23">
        <v>9</v>
      </c>
      <c r="C37" s="28" t="s">
        <v>39</v>
      </c>
      <c r="D37" s="27">
        <v>5512</v>
      </c>
      <c r="E37" s="29">
        <v>4703</v>
      </c>
      <c r="F37" s="26">
        <f>(D37-E37)/E37</f>
        <v>0.17201786093982566</v>
      </c>
      <c r="G37" s="27">
        <v>327</v>
      </c>
      <c r="H37" s="29">
        <v>358</v>
      </c>
      <c r="I37" s="26">
        <f>(G37-H37)/H37</f>
        <v>-0.08659217877094973</v>
      </c>
      <c r="J37" s="30">
        <f>D37-G37</f>
        <v>5185</v>
      </c>
      <c r="K37" s="25">
        <f t="shared" si="0"/>
        <v>4345</v>
      </c>
      <c r="L37" s="26">
        <f>(J37-K37)/K37</f>
        <v>0.19332566168009205</v>
      </c>
    </row>
    <row r="38" spans="2:12" s="23" customFormat="1" ht="18" customHeight="1">
      <c r="B38" s="23">
        <v>9</v>
      </c>
      <c r="C38" s="32" t="s">
        <v>40</v>
      </c>
      <c r="D38" s="33">
        <f>D35+D37</f>
        <v>37291</v>
      </c>
      <c r="E38" s="35">
        <f>E35+E37</f>
        <v>35931</v>
      </c>
      <c r="F38" s="34">
        <f>(D38-E38)/E38</f>
        <v>0.037850324232556846</v>
      </c>
      <c r="G38" s="33">
        <f>G35+G37</f>
        <v>2465</v>
      </c>
      <c r="H38" s="35">
        <f>SUM(H35:H37)</f>
        <v>2167</v>
      </c>
      <c r="I38" s="34">
        <f>(G38-H38)/H38</f>
        <v>0.13751730502999537</v>
      </c>
      <c r="J38" s="36">
        <f>D38-G38</f>
        <v>34826</v>
      </c>
      <c r="K38" s="53">
        <f t="shared" si="0"/>
        <v>33764</v>
      </c>
      <c r="L38" s="34">
        <f>(J38-K38)/K38</f>
        <v>0.031453619239426606</v>
      </c>
    </row>
    <row r="39" spans="3:12" s="23" customFormat="1" ht="18" customHeight="1">
      <c r="C39" s="28"/>
      <c r="D39" s="39"/>
      <c r="E39" s="40"/>
      <c r="F39" s="41"/>
      <c r="G39" s="39"/>
      <c r="H39" s="40"/>
      <c r="I39" s="42"/>
      <c r="J39" s="30"/>
      <c r="K39" s="25">
        <f t="shared" si="0"/>
        <v>0</v>
      </c>
      <c r="L39" s="38"/>
    </row>
    <row r="40" spans="2:12" s="23" customFormat="1" ht="18" customHeight="1">
      <c r="B40" s="23">
        <v>10</v>
      </c>
      <c r="C40" s="28" t="s">
        <v>41</v>
      </c>
      <c r="D40" s="27"/>
      <c r="E40" s="29">
        <v>4271</v>
      </c>
      <c r="F40" s="26"/>
      <c r="G40" s="27"/>
      <c r="H40" s="29">
        <v>364</v>
      </c>
      <c r="I40" s="26"/>
      <c r="J40" s="30"/>
      <c r="K40" s="25">
        <f t="shared" si="0"/>
        <v>3907</v>
      </c>
      <c r="L40" s="26"/>
    </row>
    <row r="41" spans="2:12" s="23" customFormat="1" ht="18" customHeight="1">
      <c r="B41" s="23">
        <v>10</v>
      </c>
      <c r="C41" s="32" t="s">
        <v>42</v>
      </c>
      <c r="D41" s="33"/>
      <c r="E41" s="35">
        <f>E38+E40</f>
        <v>40202</v>
      </c>
      <c r="F41" s="34"/>
      <c r="G41" s="33"/>
      <c r="H41" s="35">
        <f>SUM(H38:H40)</f>
        <v>2531</v>
      </c>
      <c r="I41" s="34"/>
      <c r="J41" s="36"/>
      <c r="K41" s="53">
        <f t="shared" si="0"/>
        <v>37671</v>
      </c>
      <c r="L41" s="34"/>
    </row>
    <row r="42" spans="3:12" s="23" customFormat="1" ht="18" customHeight="1">
      <c r="C42" s="28"/>
      <c r="D42" s="39"/>
      <c r="E42" s="40"/>
      <c r="F42" s="41"/>
      <c r="G42" s="39"/>
      <c r="H42" s="40"/>
      <c r="I42" s="42"/>
      <c r="J42" s="30"/>
      <c r="K42" s="25">
        <f t="shared" si="0"/>
        <v>0</v>
      </c>
      <c r="L42" s="38"/>
    </row>
    <row r="43" spans="2:12" s="23" customFormat="1" ht="18" customHeight="1">
      <c r="B43" s="23">
        <v>11</v>
      </c>
      <c r="C43" s="28" t="s">
        <v>43</v>
      </c>
      <c r="D43" s="27"/>
      <c r="E43" s="29">
        <v>4812</v>
      </c>
      <c r="F43" s="26"/>
      <c r="G43" s="27"/>
      <c r="H43" s="29">
        <v>338</v>
      </c>
      <c r="I43" s="26"/>
      <c r="J43" s="30"/>
      <c r="K43" s="25">
        <f t="shared" si="0"/>
        <v>4474</v>
      </c>
      <c r="L43" s="26"/>
    </row>
    <row r="44" spans="2:12" s="23" customFormat="1" ht="18" customHeight="1">
      <c r="B44" s="23">
        <v>11</v>
      </c>
      <c r="C44" s="32" t="s">
        <v>44</v>
      </c>
      <c r="D44" s="33"/>
      <c r="E44" s="35">
        <f>E41+E43</f>
        <v>45014</v>
      </c>
      <c r="F44" s="34"/>
      <c r="G44" s="33"/>
      <c r="H44" s="35">
        <f>SUM(H41:H43)</f>
        <v>2869</v>
      </c>
      <c r="I44" s="34"/>
      <c r="J44" s="36"/>
      <c r="K44" s="53">
        <f t="shared" si="0"/>
        <v>42145</v>
      </c>
      <c r="L44" s="34"/>
    </row>
    <row r="45" spans="3:12" s="23" customFormat="1" ht="18" customHeight="1">
      <c r="C45" s="32"/>
      <c r="D45" s="39"/>
      <c r="E45" s="40"/>
      <c r="F45" s="41"/>
      <c r="G45" s="39"/>
      <c r="H45" s="40"/>
      <c r="I45" s="42"/>
      <c r="J45" s="30"/>
      <c r="K45" s="25">
        <f t="shared" si="0"/>
        <v>0</v>
      </c>
      <c r="L45" s="38"/>
    </row>
    <row r="46" spans="2:12" s="23" customFormat="1" ht="18" customHeight="1">
      <c r="B46" s="23">
        <v>12</v>
      </c>
      <c r="C46" s="28" t="s">
        <v>45</v>
      </c>
      <c r="D46" s="27"/>
      <c r="E46" s="29">
        <v>7361</v>
      </c>
      <c r="F46" s="26"/>
      <c r="G46" s="27"/>
      <c r="H46" s="29">
        <v>399</v>
      </c>
      <c r="I46" s="26"/>
      <c r="J46" s="30"/>
      <c r="K46" s="25">
        <f t="shared" si="0"/>
        <v>6962</v>
      </c>
      <c r="L46" s="26"/>
    </row>
    <row r="47" spans="2:12" s="23" customFormat="1" ht="18" customHeight="1" thickBot="1">
      <c r="B47" s="23">
        <v>12</v>
      </c>
      <c r="C47" s="43" t="s">
        <v>46</v>
      </c>
      <c r="D47" s="44"/>
      <c r="E47" s="45">
        <f>E44+E46</f>
        <v>52375</v>
      </c>
      <c r="F47" s="61"/>
      <c r="G47" s="44"/>
      <c r="H47" s="45">
        <f>SUM(H44:H46)</f>
        <v>3268</v>
      </c>
      <c r="I47" s="61"/>
      <c r="J47" s="46"/>
      <c r="K47" s="54">
        <f t="shared" si="0"/>
        <v>49107</v>
      </c>
      <c r="L47" s="61"/>
    </row>
    <row r="48" spans="3:12" s="23" customFormat="1" ht="15" customHeight="1">
      <c r="C48" s="47"/>
      <c r="D48" s="48"/>
      <c r="E48" s="48"/>
      <c r="F48" s="48"/>
      <c r="G48" s="48"/>
      <c r="H48" s="48"/>
      <c r="I48" s="48"/>
      <c r="J48" s="49"/>
      <c r="K48" s="50"/>
      <c r="L48" s="48"/>
    </row>
    <row r="49" spans="3:12" ht="15">
      <c r="C49" s="51" t="s">
        <v>47</v>
      </c>
      <c r="D49" s="52"/>
      <c r="E49" s="52"/>
      <c r="F49" s="52"/>
      <c r="G49" s="52"/>
      <c r="H49" s="52"/>
      <c r="I49" s="52"/>
      <c r="J49" s="3"/>
      <c r="K49" s="3"/>
      <c r="L49" s="52"/>
    </row>
    <row r="50" spans="3:12" ht="15">
      <c r="C50" s="52"/>
      <c r="D50" s="52"/>
      <c r="E50" s="52"/>
      <c r="F50" s="52"/>
      <c r="G50" s="52"/>
      <c r="H50" s="52"/>
      <c r="I50" s="52"/>
      <c r="J50" s="3"/>
      <c r="K50" s="3"/>
      <c r="L50" s="52"/>
    </row>
    <row r="51" spans="3:12" ht="15">
      <c r="C51" s="52"/>
      <c r="D51" s="52"/>
      <c r="E51" s="52"/>
      <c r="F51" s="52"/>
      <c r="G51" s="52"/>
      <c r="H51" s="52"/>
      <c r="I51" s="52"/>
      <c r="J51" s="3"/>
      <c r="K51" s="3"/>
      <c r="L51" s="52"/>
    </row>
    <row r="52" spans="3:12" ht="15">
      <c r="C52" s="52"/>
      <c r="D52" s="67" t="s">
        <v>55</v>
      </c>
      <c r="E52" s="67"/>
      <c r="F52" s="67"/>
      <c r="G52" s="67" t="s">
        <v>48</v>
      </c>
      <c r="H52" s="67"/>
      <c r="I52" s="67"/>
      <c r="J52" s="67" t="s">
        <v>49</v>
      </c>
      <c r="K52" s="67"/>
      <c r="L52" s="67"/>
    </row>
    <row r="53" spans="3:12" ht="15">
      <c r="C53" s="52"/>
      <c r="D53" s="52"/>
      <c r="E53" s="52"/>
      <c r="F53" s="52"/>
      <c r="G53" s="52"/>
      <c r="H53" s="55"/>
      <c r="I53" s="52"/>
      <c r="J53" s="3"/>
      <c r="K53" s="55"/>
      <c r="L53" s="52"/>
    </row>
    <row r="54" spans="3:12" ht="15">
      <c r="C54" s="52"/>
      <c r="D54" s="52"/>
      <c r="E54" s="52"/>
      <c r="F54" s="52"/>
      <c r="G54" s="52"/>
      <c r="H54" s="52"/>
      <c r="I54" s="52"/>
      <c r="J54" s="3"/>
      <c r="K54" s="3"/>
      <c r="L54" s="52"/>
    </row>
    <row r="55" spans="3:12" ht="15">
      <c r="C55" s="52"/>
      <c r="D55" s="67" t="s">
        <v>56</v>
      </c>
      <c r="E55" s="67"/>
      <c r="F55" s="67"/>
      <c r="G55" s="67" t="s">
        <v>58</v>
      </c>
      <c r="H55" s="67"/>
      <c r="I55" s="67"/>
      <c r="J55" s="67" t="s">
        <v>57</v>
      </c>
      <c r="K55" s="67"/>
      <c r="L55" s="67"/>
    </row>
    <row r="62" ht="15">
      <c r="C62" s="56"/>
    </row>
    <row r="63" ht="15">
      <c r="C63" s="56"/>
    </row>
  </sheetData>
  <sheetProtection/>
  <mergeCells count="11">
    <mergeCell ref="J52:L52"/>
    <mergeCell ref="K11:L11"/>
    <mergeCell ref="F4:I4"/>
    <mergeCell ref="J4:L4"/>
    <mergeCell ref="D55:F55"/>
    <mergeCell ref="G55:I55"/>
    <mergeCell ref="J55:L55"/>
    <mergeCell ref="E5:J8"/>
    <mergeCell ref="E10:J10"/>
    <mergeCell ref="D52:F52"/>
    <mergeCell ref="G52:I52"/>
  </mergeCells>
  <printOptions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spyros5</dc:creator>
  <cp:keywords/>
  <dc:description/>
  <cp:lastModifiedBy>Enikos Default User</cp:lastModifiedBy>
  <cp:lastPrinted>2016-09-19T11:18:58Z</cp:lastPrinted>
  <dcterms:created xsi:type="dcterms:W3CDTF">2015-01-08T06:57:15Z</dcterms:created>
  <dcterms:modified xsi:type="dcterms:W3CDTF">2016-10-04T14:57:12Z</dcterms:modified>
  <cp:category/>
  <cp:version/>
  <cp:contentType/>
  <cp:contentStatus/>
</cp:coreProperties>
</file>